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lbnederland-my.sharepoint.com/personal/l_dijs_hlb-blomer_nl/Documents/Prive/woensdagavondzeilen/2020/"/>
    </mc:Choice>
  </mc:AlternateContent>
  <xr:revisionPtr revIDLastSave="11" documentId="13_ncr:1_{68FFF6ED-E708-4013-A29D-9440A8FF91E7}" xr6:coauthVersionLast="45" xr6:coauthVersionMax="45" xr10:uidLastSave="{A295428C-66E0-41EB-A0E0-E673CBD9F61D}"/>
  <bookViews>
    <workbookView xWindow="-108" yWindow="-108" windowWidth="23256" windowHeight="12576" tabRatio="219" xr2:uid="{00000000-000D-0000-FFFF-FFFF00000000}"/>
  </bookViews>
  <sheets>
    <sheet name="2020" sheetId="8" r:id="rId1"/>
    <sheet name="2019" sheetId="6" r:id="rId2"/>
    <sheet name="2018" sheetId="3" r:id="rId3"/>
    <sheet name="Blad3" sheetId="7" state="hidden" r:id="rId4"/>
    <sheet name="2017" sheetId="1" r:id="rId5"/>
    <sheet name="2016" sheetId="4" r:id="rId6"/>
    <sheet name="Blad1" sheetId="5" r:id="rId7"/>
  </sheets>
  <definedNames>
    <definedName name="_Sort" hidden="1">'2017'!$A:$A</definedName>
    <definedName name="_xlnm.Print_Area" localSheetId="4">'2017'!$A$1:$X$43</definedName>
    <definedName name="_xlnm.Print_Area" localSheetId="2">'2018'!$A$1:$X$47</definedName>
    <definedName name="_xlnm.Print_Area" localSheetId="1">'2019'!$A$1:$X$46</definedName>
    <definedName name="_xlnm.Print_Titles" localSheetId="4">'2017'!$1:$2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8" l="1"/>
  <c r="K16" i="8" s="1"/>
  <c r="I10" i="8"/>
  <c r="K10" i="8" s="1"/>
  <c r="I24" i="8" l="1"/>
  <c r="K24" i="8" s="1"/>
  <c r="I29" i="8" l="1"/>
  <c r="K29" i="8" s="1"/>
  <c r="I18" i="8"/>
  <c r="K18" i="8" s="1"/>
  <c r="I27" i="8"/>
  <c r="K27" i="8" s="1"/>
  <c r="I6" i="8"/>
  <c r="I11" i="8"/>
  <c r="I21" i="8"/>
  <c r="K21" i="8" s="1"/>
  <c r="I22" i="8"/>
  <c r="K22" i="8" s="1"/>
  <c r="I25" i="8"/>
  <c r="K25" i="8" s="1"/>
  <c r="I17" i="8"/>
  <c r="I30" i="8"/>
  <c r="K30" i="8" s="1"/>
  <c r="I12" i="8"/>
  <c r="K12" i="8" s="1"/>
  <c r="I20" i="8"/>
  <c r="K20" i="8" s="1"/>
  <c r="I13" i="8"/>
  <c r="I26" i="8"/>
  <c r="I28" i="8"/>
  <c r="I23" i="8"/>
  <c r="I9" i="8"/>
  <c r="I8" i="8"/>
  <c r="I4" i="8"/>
  <c r="I7" i="8"/>
  <c r="I19" i="8"/>
  <c r="I15" i="8"/>
  <c r="I14" i="8"/>
  <c r="I5" i="8"/>
  <c r="E2" i="8"/>
  <c r="F2" i="8" s="1"/>
  <c r="G2" i="8" s="1"/>
  <c r="H2" i="8" s="1"/>
  <c r="K6" i="8" l="1"/>
  <c r="K11" i="8"/>
  <c r="K7" i="8"/>
  <c r="K19" i="8"/>
  <c r="K14" i="8"/>
  <c r="K4" i="8"/>
  <c r="K23" i="8"/>
  <c r="K28" i="8"/>
  <c r="K5" i="8"/>
  <c r="K15" i="8"/>
  <c r="K13" i="8"/>
  <c r="K17" i="8"/>
  <c r="K8" i="8"/>
  <c r="K9" i="8"/>
  <c r="K26" i="8"/>
  <c r="W12" i="6"/>
  <c r="W21" i="6"/>
  <c r="W26" i="6"/>
  <c r="W24" i="6"/>
  <c r="W22" i="6"/>
  <c r="W20" i="6"/>
  <c r="W13" i="6"/>
  <c r="W10" i="6"/>
  <c r="W16" i="6"/>
  <c r="W17" i="6"/>
  <c r="W19" i="6"/>
  <c r="W4" i="6" l="1"/>
  <c r="W8" i="6"/>
  <c r="W18" i="6"/>
  <c r="W6" i="6"/>
  <c r="W15" i="6"/>
  <c r="W11" i="6"/>
  <c r="W14" i="6"/>
  <c r="W9" i="6"/>
  <c r="W7" i="6"/>
  <c r="W5" i="6"/>
  <c r="V44" i="6"/>
  <c r="X44" i="6" s="1"/>
  <c r="V42" i="6" l="1"/>
  <c r="X42" i="6" s="1"/>
  <c r="V32" i="6"/>
  <c r="X32" i="6" s="1"/>
  <c r="V46" i="6" l="1"/>
  <c r="X46" i="6" s="1"/>
  <c r="V41" i="6"/>
  <c r="X41" i="6" s="1"/>
  <c r="V23" i="6" l="1"/>
  <c r="X23" i="6" s="1"/>
  <c r="V37" i="6"/>
  <c r="X37" i="6" s="1"/>
  <c r="V30" i="6"/>
  <c r="X30" i="6" s="1"/>
  <c r="V43" i="6"/>
  <c r="X43" i="6" s="1"/>
  <c r="V38" i="6"/>
  <c r="X38" i="6" s="1"/>
  <c r="V39" i="6"/>
  <c r="X39" i="6" s="1"/>
  <c r="V45" i="6"/>
  <c r="X45" i="6" s="1"/>
  <c r="V31" i="6"/>
  <c r="X31" i="6" s="1"/>
  <c r="V29" i="6"/>
  <c r="X29" i="6" s="1"/>
  <c r="V22" i="6"/>
  <c r="X22" i="6" s="1"/>
  <c r="V27" i="6"/>
  <c r="X27" i="6" s="1"/>
  <c r="V11" i="6"/>
  <c r="X11" i="6" s="1"/>
  <c r="V6" i="6"/>
  <c r="X6" i="6" s="1"/>
  <c r="V25" i="6"/>
  <c r="X25" i="6" s="1"/>
  <c r="V8" i="6"/>
  <c r="V40" i="6"/>
  <c r="X40" i="6" s="1"/>
  <c r="V21" i="6"/>
  <c r="X21" i="6" s="1"/>
  <c r="V10" i="6"/>
  <c r="X10" i="6" s="1"/>
  <c r="V33" i="6"/>
  <c r="X33" i="6" s="1"/>
  <c r="V28" i="6"/>
  <c r="X28" i="6" s="1"/>
  <c r="V14" i="6"/>
  <c r="X14" i="6" s="1"/>
  <c r="V13" i="6"/>
  <c r="X13" i="6" s="1"/>
  <c r="V20" i="6"/>
  <c r="X20" i="6" s="1"/>
  <c r="V9" i="6"/>
  <c r="X9" i="6" s="1"/>
  <c r="V18" i="6"/>
  <c r="X18" i="6" s="1"/>
  <c r="V17" i="6"/>
  <c r="X17" i="6" s="1"/>
  <c r="V19" i="6"/>
  <c r="X19" i="6" s="1"/>
  <c r="V15" i="6"/>
  <c r="V5" i="6"/>
  <c r="X5" i="6" s="1"/>
  <c r="V24" i="6"/>
  <c r="X24" i="6" s="1"/>
  <c r="V16" i="6"/>
  <c r="X16" i="6" s="1"/>
  <c r="V26" i="6"/>
  <c r="X26" i="6" s="1"/>
  <c r="V12" i="6"/>
  <c r="X12" i="6" s="1"/>
  <c r="V4" i="6"/>
  <c r="X4" i="6" s="1"/>
  <c r="V7" i="6"/>
  <c r="X7" i="6" s="1"/>
  <c r="E2" i="6"/>
  <c r="F2" i="6" s="1"/>
  <c r="G2" i="6" s="1"/>
  <c r="H2" i="6" s="1"/>
  <c r="I2" i="6" s="1"/>
  <c r="J2" i="6" s="1"/>
  <c r="K2" i="6" l="1"/>
  <c r="L2" i="6" s="1"/>
  <c r="M2" i="6" s="1"/>
  <c r="N2" i="6" s="1"/>
  <c r="O2" i="6" s="1"/>
  <c r="P2" i="6" s="1"/>
  <c r="Q2" i="6" s="1"/>
  <c r="R2" i="6" s="1"/>
  <c r="S2" i="6" s="1"/>
  <c r="X15" i="6"/>
  <c r="W11" i="3"/>
  <c r="AJ5" i="3"/>
  <c r="AJ4" i="3"/>
  <c r="V5" i="3" l="1"/>
  <c r="W5" i="3"/>
  <c r="W17" i="3"/>
  <c r="W15" i="3"/>
  <c r="W13" i="3"/>
  <c r="W12" i="3"/>
  <c r="W14" i="3"/>
  <c r="W7" i="3"/>
  <c r="W6" i="3"/>
  <c r="W8" i="3"/>
  <c r="W10" i="3"/>
  <c r="W4" i="3"/>
  <c r="U48" i="4"/>
  <c r="W48" i="4" s="1"/>
  <c r="W47" i="4"/>
  <c r="U47" i="4"/>
  <c r="U46" i="4"/>
  <c r="W46" i="4" s="1"/>
  <c r="U45" i="4"/>
  <c r="W45" i="4" s="1"/>
  <c r="U44" i="4"/>
  <c r="W44" i="4" s="1"/>
  <c r="W43" i="4"/>
  <c r="U43" i="4"/>
  <c r="U42" i="4"/>
  <c r="W42" i="4" s="1"/>
  <c r="U41" i="4"/>
  <c r="W41" i="4" s="1"/>
  <c r="U40" i="4"/>
  <c r="W40" i="4" s="1"/>
  <c r="U39" i="4"/>
  <c r="W39" i="4" s="1"/>
  <c r="U38" i="4"/>
  <c r="W38" i="4" s="1"/>
  <c r="U37" i="4"/>
  <c r="W37" i="4" s="1"/>
  <c r="U36" i="4"/>
  <c r="W36" i="4" s="1"/>
  <c r="W35" i="4"/>
  <c r="U35" i="4"/>
  <c r="U34" i="4"/>
  <c r="W34" i="4" s="1"/>
  <c r="U33" i="4"/>
  <c r="W33" i="4" s="1"/>
  <c r="U32" i="4"/>
  <c r="W32" i="4" s="1"/>
  <c r="W31" i="4"/>
  <c r="U31" i="4"/>
  <c r="U30" i="4"/>
  <c r="W30" i="4" s="1"/>
  <c r="U29" i="4"/>
  <c r="W29" i="4" s="1"/>
  <c r="U28" i="4"/>
  <c r="W28" i="4" s="1"/>
  <c r="W27" i="4"/>
  <c r="U27" i="4"/>
  <c r="V26" i="4"/>
  <c r="U26" i="4"/>
  <c r="V25" i="4"/>
  <c r="U25" i="4"/>
  <c r="V24" i="4"/>
  <c r="U24" i="4"/>
  <c r="W24" i="4" s="1"/>
  <c r="V23" i="4"/>
  <c r="U23" i="4"/>
  <c r="V22" i="4"/>
  <c r="U22" i="4"/>
  <c r="W22" i="4" s="1"/>
  <c r="V21" i="4"/>
  <c r="U21" i="4"/>
  <c r="V20" i="4"/>
  <c r="W20" i="4" s="1"/>
  <c r="U20" i="4"/>
  <c r="V19" i="4"/>
  <c r="W19" i="4" s="1"/>
  <c r="U19" i="4"/>
  <c r="V18" i="4"/>
  <c r="U18" i="4"/>
  <c r="V17" i="4"/>
  <c r="U17" i="4"/>
  <c r="W17" i="4" s="1"/>
  <c r="V16" i="4"/>
  <c r="U16" i="4"/>
  <c r="W16" i="4" s="1"/>
  <c r="V15" i="4"/>
  <c r="U15" i="4"/>
  <c r="V14" i="4"/>
  <c r="U14" i="4"/>
  <c r="V13" i="4"/>
  <c r="U13" i="4"/>
  <c r="W13" i="4" s="1"/>
  <c r="V12" i="4"/>
  <c r="U12" i="4"/>
  <c r="W12" i="4" s="1"/>
  <c r="V11" i="4"/>
  <c r="W11" i="4" s="1"/>
  <c r="U11" i="4"/>
  <c r="V10" i="4"/>
  <c r="U10" i="4"/>
  <c r="W10" i="4" s="1"/>
  <c r="V9" i="4"/>
  <c r="U9" i="4"/>
  <c r="V8" i="4"/>
  <c r="U8" i="4"/>
  <c r="W8" i="4" s="1"/>
  <c r="V7" i="4"/>
  <c r="W7" i="4" s="1"/>
  <c r="U7" i="4"/>
  <c r="V6" i="4"/>
  <c r="U6" i="4"/>
  <c r="W6" i="4" s="1"/>
  <c r="V5" i="4"/>
  <c r="U5" i="4"/>
  <c r="W5" i="4" s="1"/>
  <c r="V4" i="4"/>
  <c r="W4" i="4" s="1"/>
  <c r="U4" i="4"/>
  <c r="E2" i="4"/>
  <c r="F2" i="4" s="1"/>
  <c r="G2" i="4" s="1"/>
  <c r="H2" i="4" s="1"/>
  <c r="I2" i="4" s="1"/>
  <c r="J2" i="4" s="1"/>
  <c r="K2" i="4" s="1"/>
  <c r="L2" i="4" s="1"/>
  <c r="M2" i="4" s="1"/>
  <c r="N2" i="4" s="1"/>
  <c r="O2" i="4" s="1"/>
  <c r="P2" i="4" s="1"/>
  <c r="Q2" i="4" s="1"/>
  <c r="R2" i="4" s="1"/>
  <c r="S2" i="4" s="1"/>
  <c r="T2" i="4" s="1"/>
  <c r="W15" i="4" l="1"/>
  <c r="W26" i="4"/>
  <c r="W9" i="4"/>
  <c r="W23" i="4"/>
  <c r="W14" i="4"/>
  <c r="W21" i="4"/>
  <c r="W18" i="4"/>
  <c r="W25" i="4"/>
  <c r="X5" i="3"/>
  <c r="V34" i="3"/>
  <c r="X34" i="3" s="1"/>
  <c r="V41" i="3"/>
  <c r="X41" i="3" s="1"/>
  <c r="V43" i="3" l="1"/>
  <c r="X43" i="3" s="1"/>
  <c r="V40" i="3"/>
  <c r="X40" i="3" s="1"/>
  <c r="V46" i="3" l="1"/>
  <c r="X46" i="3" s="1"/>
  <c r="V35" i="3"/>
  <c r="X35" i="3" s="1"/>
  <c r="V32" i="3" l="1"/>
  <c r="X32" i="3" s="1"/>
  <c r="V45" i="3"/>
  <c r="X45" i="3" s="1"/>
  <c r="V36" i="3" l="1"/>
  <c r="X36" i="3" s="1"/>
  <c r="V38" i="3"/>
  <c r="X38" i="3" s="1"/>
  <c r="V47" i="3"/>
  <c r="X47" i="3" s="1"/>
  <c r="V44" i="3"/>
  <c r="X44" i="3" s="1"/>
  <c r="V39" i="3"/>
  <c r="X39" i="3" s="1"/>
  <c r="V29" i="3"/>
  <c r="X29" i="3" s="1"/>
  <c r="V37" i="3"/>
  <c r="X37" i="3" s="1"/>
  <c r="V31" i="3"/>
  <c r="X31" i="3" s="1"/>
  <c r="V42" i="3"/>
  <c r="X42" i="3" s="1"/>
  <c r="V30" i="3"/>
  <c r="X30" i="3" s="1"/>
  <c r="V7" i="3"/>
  <c r="X7" i="3" s="1"/>
  <c r="V33" i="3"/>
  <c r="X33" i="3" s="1"/>
  <c r="V15" i="3"/>
  <c r="X15" i="3" s="1"/>
  <c r="V19" i="3"/>
  <c r="X19" i="3" s="1"/>
  <c r="V24" i="3"/>
  <c r="X24" i="3" s="1"/>
  <c r="V27" i="3"/>
  <c r="X27" i="3" s="1"/>
  <c r="V26" i="3"/>
  <c r="X26" i="3" s="1"/>
  <c r="V25" i="3"/>
  <c r="X25" i="3" s="1"/>
  <c r="V14" i="3"/>
  <c r="V18" i="3"/>
  <c r="X18" i="3" s="1"/>
  <c r="V20" i="3"/>
  <c r="X20" i="3" s="1"/>
  <c r="V16" i="3"/>
  <c r="X16" i="3" s="1"/>
  <c r="V28" i="3"/>
  <c r="X28" i="3" s="1"/>
  <c r="V12" i="3"/>
  <c r="X12" i="3" s="1"/>
  <c r="V23" i="3"/>
  <c r="X23" i="3" s="1"/>
  <c r="V17" i="3"/>
  <c r="X17" i="3" s="1"/>
  <c r="V9" i="3"/>
  <c r="V11" i="3"/>
  <c r="X11" i="3" s="1"/>
  <c r="V21" i="3"/>
  <c r="V13" i="3"/>
  <c r="X13" i="3" s="1"/>
  <c r="V8" i="3"/>
  <c r="V6" i="3"/>
  <c r="V22" i="3"/>
  <c r="V10" i="3"/>
  <c r="X10" i="3" s="1"/>
  <c r="V4" i="3"/>
  <c r="X4" i="3" s="1"/>
  <c r="E2" i="3"/>
  <c r="F2" i="3" s="1"/>
  <c r="G2" i="3" s="1"/>
  <c r="H2" i="3" s="1"/>
  <c r="I2" i="3" s="1"/>
  <c r="J2" i="3" s="1"/>
  <c r="K2" i="3" s="1"/>
  <c r="L2" i="3" s="1"/>
  <c r="M2" i="3" s="1"/>
  <c r="N2" i="3" s="1"/>
  <c r="O2" i="3" s="1"/>
  <c r="P2" i="3" s="1"/>
  <c r="Q2" i="3" s="1"/>
  <c r="R2" i="3" s="1"/>
  <c r="S2" i="3" s="1"/>
  <c r="X22" i="3" l="1"/>
  <c r="X8" i="3"/>
  <c r="X21" i="3"/>
  <c r="X9" i="3"/>
  <c r="X14" i="3"/>
  <c r="X6" i="3"/>
  <c r="W9" i="1"/>
  <c r="W14" i="1" l="1"/>
  <c r="W13" i="1"/>
  <c r="W12" i="1"/>
  <c r="W11" i="1"/>
  <c r="W10" i="1"/>
  <c r="W8" i="1"/>
  <c r="W7" i="1"/>
  <c r="W6" i="1"/>
  <c r="W5" i="1"/>
  <c r="W4" i="1"/>
  <c r="W22" i="1" l="1"/>
  <c r="W17" i="1"/>
  <c r="W21" i="1" l="1"/>
  <c r="W19" i="1"/>
  <c r="V40" i="1"/>
  <c r="X40" i="1" s="1"/>
  <c r="V38" i="1"/>
  <c r="X38" i="1" s="1"/>
  <c r="V32" i="1"/>
  <c r="X32" i="1" s="1"/>
  <c r="V7" i="1" l="1"/>
  <c r="X7" i="1" s="1"/>
  <c r="V28" i="1" l="1"/>
  <c r="X28" i="1" s="1"/>
  <c r="V41" i="1"/>
  <c r="X41" i="1" s="1"/>
  <c r="V43" i="1"/>
  <c r="X43" i="1" s="1"/>
  <c r="V25" i="1" l="1"/>
  <c r="V39" i="1"/>
  <c r="V34" i="1"/>
  <c r="V35" i="1"/>
  <c r="V37" i="1"/>
  <c r="V19" i="1"/>
  <c r="V24" i="1"/>
  <c r="V42" i="1"/>
  <c r="V36" i="1"/>
  <c r="V27" i="1"/>
  <c r="V21" i="1"/>
  <c r="V29" i="1"/>
  <c r="V14" i="1"/>
  <c r="V18" i="1"/>
  <c r="V31" i="1"/>
  <c r="V33" i="1"/>
  <c r="V20" i="1"/>
  <c r="V11" i="1"/>
  <c r="V23" i="1"/>
  <c r="V26" i="1"/>
  <c r="V15" i="1"/>
  <c r="V17" i="1"/>
  <c r="V16" i="1"/>
  <c r="V30" i="1"/>
  <c r="V12" i="1"/>
  <c r="V5" i="1"/>
  <c r="V13" i="1"/>
  <c r="V9" i="1"/>
  <c r="V10" i="1"/>
  <c r="V8" i="1"/>
  <c r="V22" i="1"/>
  <c r="V4" i="1"/>
  <c r="V6" i="1"/>
  <c r="X25" i="1" l="1"/>
  <c r="X39" i="1"/>
  <c r="X34" i="1"/>
  <c r="X19" i="1"/>
  <c r="X37" i="1"/>
  <c r="X35" i="1"/>
  <c r="X21" i="1"/>
  <c r="X23" i="1"/>
  <c r="X26" i="1"/>
  <c r="X42" i="1"/>
  <c r="X24" i="1"/>
  <c r="X14" i="1"/>
  <c r="X16" i="1" l="1"/>
  <c r="X11" i="1"/>
  <c r="X22" i="1"/>
  <c r="X9" i="1"/>
  <c r="X10" i="1"/>
  <c r="X15" i="1"/>
  <c r="X27" i="1"/>
  <c r="X29" i="1"/>
  <c r="X33" i="1"/>
  <c r="X36" i="1"/>
  <c r="X8" i="1"/>
  <c r="X6" i="1"/>
  <c r="X12" i="1"/>
  <c r="X18" i="1"/>
  <c r="X30" i="1"/>
  <c r="X5" i="1"/>
  <c r="X13" i="1"/>
  <c r="X31" i="1"/>
  <c r="X20" i="1"/>
  <c r="X17" i="1"/>
  <c r="E2" i="1"/>
  <c r="F2" i="1" l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X4" i="1"/>
  <c r="U2" i="1" l="1"/>
  <c r="X8" i="6" l="1"/>
</calcChain>
</file>

<file path=xl/sharedStrings.xml><?xml version="1.0" encoding="utf-8"?>
<sst xmlns="http://schemas.openxmlformats.org/spreadsheetml/2006/main" count="438" uniqueCount="181">
  <si>
    <t>Anton Snel</t>
  </si>
  <si>
    <t>Naam schipper</t>
  </si>
  <si>
    <t>Type boot</t>
  </si>
  <si>
    <t>Mark van Hemert</t>
  </si>
  <si>
    <t>Frans Hess</t>
  </si>
  <si>
    <t>Anne Wehrens - Lawson</t>
  </si>
  <si>
    <t>Marcel de Brauwer</t>
  </si>
  <si>
    <t>Maarten Gillissen</t>
  </si>
  <si>
    <t>Sjoerd Oskam</t>
  </si>
  <si>
    <t>Jacob van Hemert</t>
  </si>
  <si>
    <t>Arjan van Wessem</t>
  </si>
  <si>
    <t>Bram Hofstede</t>
  </si>
  <si>
    <t>Ton van Reenen</t>
  </si>
  <si>
    <t>Friso van Voorthuizen</t>
  </si>
  <si>
    <t>Jenne Scholtz</t>
  </si>
  <si>
    <t>Catalina 34 1755 "Quattro"</t>
  </si>
  <si>
    <t>BM 16 m2</t>
  </si>
  <si>
    <t>Maarten Goos</t>
  </si>
  <si>
    <t>Valk (Bonsjoerd)</t>
  </si>
  <si>
    <t>Cor Brakenhoff</t>
  </si>
  <si>
    <t>Frederik Claasen</t>
  </si>
  <si>
    <t>Thea van Hemert</t>
  </si>
  <si>
    <t>Ton Vendrig</t>
  </si>
  <si>
    <t>Symon Kamstra</t>
  </si>
  <si>
    <t>Resul-</t>
  </si>
  <si>
    <t>taten</t>
  </si>
  <si>
    <t>wedstr.</t>
  </si>
  <si>
    <t>Jasper 't Hart</t>
  </si>
  <si>
    <t>Sun Odyssey 32 "Avanti"</t>
  </si>
  <si>
    <t>X372 "Windex"</t>
  </si>
  <si>
    <t>Ojol O 544</t>
  </si>
  <si>
    <t>Ojol O 624 "Mijntje"</t>
  </si>
  <si>
    <t>Dufour 2800 Beloega</t>
  </si>
  <si>
    <t>Randmeer Aqua Maniak</t>
  </si>
  <si>
    <t>To-</t>
  </si>
  <si>
    <t>taal</t>
  </si>
  <si>
    <t>Aftrek</t>
  </si>
  <si>
    <t>Olav Kerssemakers</t>
  </si>
  <si>
    <t>Javelin "Mr. Dribble" -</t>
  </si>
  <si>
    <t>Yngling -GBR 6-</t>
  </si>
  <si>
    <t>Optima 92 "Arapaima"  - 489-</t>
  </si>
  <si>
    <t>Javelin -365-</t>
  </si>
  <si>
    <t>Hans Dijs</t>
  </si>
  <si>
    <t>Yngling -NED 310-</t>
  </si>
  <si>
    <t>Laser (groen)</t>
  </si>
  <si>
    <t xml:space="preserve">Laser -Ger 22- </t>
  </si>
  <si>
    <t>Laser -159738-</t>
  </si>
  <si>
    <t>Laser -1667736-</t>
  </si>
  <si>
    <t>Centour "Loch Nessos" -1940-</t>
  </si>
  <si>
    <t>Ojol O 428</t>
  </si>
  <si>
    <t>Charlotte Koelink</t>
  </si>
  <si>
    <t>Eurokruiser -EU300-</t>
  </si>
  <si>
    <t xml:space="preserve">Valk   </t>
  </si>
  <si>
    <t>Ojol O 649</t>
  </si>
  <si>
    <t>Titus Brandsma</t>
  </si>
  <si>
    <t>Pieter de Gooijer</t>
  </si>
  <si>
    <t>Onno Klazinga</t>
  </si>
  <si>
    <t>Flying Errow</t>
  </si>
  <si>
    <t>Yngling  -H176- -184-</t>
  </si>
  <si>
    <t>Javelin -553-</t>
  </si>
  <si>
    <t>Mieke en Frank Zaremba</t>
  </si>
  <si>
    <t>Matthijs Renkema</t>
  </si>
  <si>
    <t>Yngling</t>
  </si>
  <si>
    <t>Hanneke Stuit</t>
  </si>
  <si>
    <t>Ojol O 1212</t>
  </si>
  <si>
    <t>Ojol O 490</t>
  </si>
  <si>
    <t>Mathijs Wagemans</t>
  </si>
  <si>
    <t>Ojol O 526 / 544</t>
  </si>
  <si>
    <t>Woensdagavondzeilen Spiegelplas Eindklassement 2017</t>
  </si>
  <si>
    <t xml:space="preserve">Ojol O 462 </t>
  </si>
  <si>
    <t>Ojol O 557 "Miss O"</t>
  </si>
  <si>
    <t xml:space="preserve">Ojol O  572 </t>
  </si>
  <si>
    <t>Peter Lodewijkx</t>
  </si>
  <si>
    <t>Tycho Oudejans</t>
  </si>
  <si>
    <t>Seabird "Beetje Schuin" -HY 620-</t>
  </si>
  <si>
    <t xml:space="preserve">Brend Vlaanderen </t>
  </si>
  <si>
    <t xml:space="preserve">Flytour </t>
  </si>
  <si>
    <t>Klaas &amp; Rob</t>
  </si>
  <si>
    <t>Gast</t>
  </si>
  <si>
    <t>Zeemin 22 "Gringo"</t>
  </si>
  <si>
    <t>Dennis Scholtz</t>
  </si>
  <si>
    <t xml:space="preserve">Spanker </t>
  </si>
  <si>
    <t xml:space="preserve">Hugo Jan </t>
  </si>
  <si>
    <t>Hurly 800 Skarlun</t>
  </si>
  <si>
    <t>Niels Korver</t>
  </si>
  <si>
    <t>Mak</t>
  </si>
  <si>
    <t>Ojol 305</t>
  </si>
  <si>
    <t>Javelin -468-</t>
  </si>
  <si>
    <t>Hans en Harm</t>
  </si>
  <si>
    <t>Robber 3</t>
  </si>
  <si>
    <t>Waarschip 7.25 "Blue Berry"</t>
  </si>
  <si>
    <t>Berry Scheffer</t>
  </si>
  <si>
    <t>Jeroen Bosman</t>
  </si>
  <si>
    <t>Centour Blauw 503</t>
  </si>
  <si>
    <t>Yvonne en Shari Veldhuizen</t>
  </si>
  <si>
    <t>Roald Strackx</t>
  </si>
  <si>
    <t>Malau - Jeanneau 29.2.</t>
  </si>
  <si>
    <t>Ojol O 665</t>
  </si>
  <si>
    <t>Thies Bosch</t>
  </si>
  <si>
    <t>Ojol O 21</t>
  </si>
  <si>
    <t>Jan Tekstra</t>
  </si>
  <si>
    <t xml:space="preserve">Fleur Schraven </t>
  </si>
  <si>
    <t xml:space="preserve">Ojol O 526 </t>
  </si>
  <si>
    <t>Javelin 365 - 204</t>
  </si>
  <si>
    <t>Valk (lesboot spiegel)</t>
  </si>
  <si>
    <t>Spiegel</t>
  </si>
  <si>
    <t>Javelin</t>
  </si>
  <si>
    <t>Dorette Kuipers</t>
  </si>
  <si>
    <t>Spetter 300</t>
  </si>
  <si>
    <t>Hurly 800 Skarlum</t>
  </si>
  <si>
    <t>Hobbycat 14</t>
  </si>
  <si>
    <t>Ojol o 490</t>
  </si>
  <si>
    <t>Loes en Jos</t>
  </si>
  <si>
    <t>Hans en Robbie aldenkamp</t>
  </si>
  <si>
    <t>Splinter "Espadon"</t>
  </si>
  <si>
    <t>Gerard Hagedoorn</t>
  </si>
  <si>
    <t>Woensdagavondzeilen Spiegelplas Eindklassement 2016</t>
  </si>
  <si>
    <t>Remco en Matthijs</t>
  </si>
  <si>
    <t>Robert Numan</t>
  </si>
  <si>
    <t>Ojol O 523 "Zwarte gat"</t>
  </si>
  <si>
    <t>Rob Beemster</t>
  </si>
  <si>
    <t>Barend Ravenhorst</t>
  </si>
  <si>
    <t>Centour "White Lady" 1425</t>
  </si>
  <si>
    <t>Ojol O 557</t>
  </si>
  <si>
    <t>Yngling  -H176-</t>
  </si>
  <si>
    <t>Ojol O 572</t>
  </si>
  <si>
    <t>Ojol O 462</t>
  </si>
  <si>
    <t>Charles van Swieten</t>
  </si>
  <si>
    <t>Randmeer Gauwe Blauwe -694-</t>
  </si>
  <si>
    <t>Nathalie Dijs</t>
  </si>
  <si>
    <t xml:space="preserve">Javelin </t>
  </si>
  <si>
    <t>Ojol O 572 / 592</t>
  </si>
  <si>
    <t xml:space="preserve">Rob Bos </t>
  </si>
  <si>
    <t>Ojol O 506</t>
  </si>
  <si>
    <t>Onno Klinge</t>
  </si>
  <si>
    <t>Sun 92 "Kpn"</t>
  </si>
  <si>
    <t>Boezemschuimer</t>
  </si>
  <si>
    <t>Mieke Zaremba</t>
  </si>
  <si>
    <t>Javelin 553</t>
  </si>
  <si>
    <t>Arno</t>
  </si>
  <si>
    <t>Jaap de Vries</t>
  </si>
  <si>
    <t>Ojol O 472</t>
  </si>
  <si>
    <t>Daan Versteeg</t>
  </si>
  <si>
    <t>Ojol O 584</t>
  </si>
  <si>
    <t>Mak 7</t>
  </si>
  <si>
    <t>Fleur Schagen</t>
  </si>
  <si>
    <t>Ton Bakker</t>
  </si>
  <si>
    <t>Ojol O 592</t>
  </si>
  <si>
    <t>Valk (lesboot)</t>
  </si>
  <si>
    <t>Pieter Quaak</t>
  </si>
  <si>
    <t>Totaal</t>
  </si>
  <si>
    <t>Woensdagavondzeilen Spiegelplas klassement 2018</t>
  </si>
  <si>
    <t>Woensdagavondzeilen Spiegelplas klassement 2019</t>
  </si>
  <si>
    <t>Vindo 30 "Finess"</t>
  </si>
  <si>
    <t>Wim Dujardin</t>
  </si>
  <si>
    <t>E-boat 22</t>
  </si>
  <si>
    <t>FF 95 "Lime"</t>
  </si>
  <si>
    <t>Skarl</t>
  </si>
  <si>
    <t>Esther ter Borg</t>
  </si>
  <si>
    <t>Ocean 18</t>
  </si>
  <si>
    <t>Jelle van Mossel</t>
  </si>
  <si>
    <t>Hugo Jan Ruiter</t>
  </si>
  <si>
    <t>Centour 503 "Zeilsmurf</t>
  </si>
  <si>
    <t>Friendship 22 "Sela""</t>
  </si>
  <si>
    <t>Randmeer Gauwe Blauwe</t>
  </si>
  <si>
    <t>Javelin 554</t>
  </si>
  <si>
    <t>Javelin 246</t>
  </si>
  <si>
    <t>Lesboot Spiegel</t>
  </si>
  <si>
    <t>Ojol O 509</t>
  </si>
  <si>
    <t>Hans en Nathalie Dijs</t>
  </si>
  <si>
    <t>Vd Stadt Plinter "Espadon"</t>
  </si>
  <si>
    <t>Ojol O 518</t>
  </si>
  <si>
    <t>Yngling -344-</t>
  </si>
  <si>
    <t>Javelin 582</t>
  </si>
  <si>
    <t>Wardo Diettrich</t>
  </si>
  <si>
    <t>Javelin -544- Oeps</t>
  </si>
  <si>
    <t>Arjen Petersen</t>
  </si>
  <si>
    <t>Arjan en Anne</t>
  </si>
  <si>
    <t>Woensdagavondzeilen Spiegelplas "mini" klassement 2020</t>
  </si>
  <si>
    <t>Carl</t>
  </si>
  <si>
    <t>Javelin  445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</si>
</sst>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)"/>
    <numFmt numFmtId="165" formatCode="d/m"/>
    <numFmt numFmtId="166" formatCode="0.0"/>
  </numFmts>
  <fonts count="9" x14ac:knownFonts="1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i/>
      <sz val="10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164" fontId="0" fillId="0" borderId="0"/>
  </cellStyleXfs>
  <cellXfs count="65">
    <xf numFmtId="164" fontId="0" fillId="0" borderId="0" xfId="0"/>
    <xf numFmtId="1" fontId="1" fillId="0" borderId="0" xfId="0" applyNumberFormat="1" applyFont="1" applyBorder="1" applyAlignment="1">
      <alignment horizontal="right"/>
    </xf>
    <xf numFmtId="2" fontId="1" fillId="0" borderId="0" xfId="0" applyNumberFormat="1" applyFont="1" applyBorder="1"/>
    <xf numFmtId="2" fontId="1" fillId="0" borderId="0" xfId="0" applyNumberFormat="1" applyFont="1"/>
    <xf numFmtId="165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 applyProtection="1">
      <alignment horizontal="left"/>
      <protection locked="0"/>
    </xf>
    <xf numFmtId="165" fontId="1" fillId="0" borderId="1" xfId="0" applyNumberFormat="1" applyFont="1" applyBorder="1" applyAlignment="1" applyProtection="1">
      <alignment horizontal="center"/>
      <protection locked="0"/>
    </xf>
    <xf numFmtId="166" fontId="1" fillId="0" borderId="3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66" fontId="1" fillId="0" borderId="4" xfId="0" applyNumberFormat="1" applyFont="1" applyBorder="1" applyAlignment="1" applyProtection="1">
      <alignment horizontal="center"/>
      <protection locked="0"/>
    </xf>
    <xf numFmtId="165" fontId="1" fillId="0" borderId="0" xfId="0" applyNumberFormat="1" applyFont="1" applyBorder="1"/>
    <xf numFmtId="165" fontId="1" fillId="0" borderId="0" xfId="0" applyNumberFormat="1" applyFont="1"/>
    <xf numFmtId="1" fontId="1" fillId="0" borderId="1" xfId="0" applyNumberFormat="1" applyFont="1" applyBorder="1" applyAlignment="1">
      <alignment horizontal="right"/>
    </xf>
    <xf numFmtId="1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 applyProtection="1">
      <alignment horizontal="center"/>
      <protection locked="0"/>
    </xf>
    <xf numFmtId="2" fontId="3" fillId="0" borderId="0" xfId="0" applyNumberFormat="1" applyFont="1" applyBorder="1"/>
    <xf numFmtId="2" fontId="3" fillId="0" borderId="0" xfId="0" applyNumberFormat="1" applyFont="1"/>
    <xf numFmtId="2" fontId="1" fillId="0" borderId="1" xfId="0" applyNumberFormat="1" applyFont="1" applyBorder="1"/>
    <xf numFmtId="2" fontId="1" fillId="0" borderId="5" xfId="0" applyNumberFormat="1" applyFont="1" applyBorder="1"/>
    <xf numFmtId="2" fontId="3" fillId="0" borderId="3" xfId="0" applyNumberFormat="1" applyFont="1" applyBorder="1"/>
    <xf numFmtId="1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" fontId="1" fillId="0" borderId="0" xfId="0" applyNumberFormat="1" applyFont="1" applyBorder="1" applyAlignment="1" applyProtection="1">
      <alignment horizontal="center"/>
      <protection locked="0"/>
    </xf>
    <xf numFmtId="1" fontId="1" fillId="0" borderId="0" xfId="0" applyNumberFormat="1" applyFont="1" applyAlignment="1">
      <alignment horizontal="center"/>
    </xf>
    <xf numFmtId="0" fontId="3" fillId="0" borderId="0" xfId="0" applyNumberFormat="1" applyFont="1" applyBorder="1"/>
    <xf numFmtId="0" fontId="1" fillId="0" borderId="0" xfId="0" applyNumberFormat="1" applyFont="1" applyBorder="1"/>
    <xf numFmtId="0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>
      <alignment horizontal="center"/>
    </xf>
    <xf numFmtId="1" fontId="1" fillId="0" borderId="6" xfId="0" applyNumberFormat="1" applyFont="1" applyBorder="1" applyAlignment="1">
      <alignment horizontal="right"/>
    </xf>
    <xf numFmtId="166" fontId="1" fillId="0" borderId="1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>
      <alignment horizontal="left"/>
    </xf>
    <xf numFmtId="1" fontId="1" fillId="0" borderId="0" xfId="0" applyNumberFormat="1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1" fontId="1" fillId="0" borderId="0" xfId="0" applyNumberFormat="1" applyFont="1"/>
    <xf numFmtId="164" fontId="4" fillId="0" borderId="1" xfId="0" applyFont="1" applyFill="1" applyBorder="1"/>
    <xf numFmtId="1" fontId="1" fillId="0" borderId="1" xfId="0" applyNumberFormat="1" applyFont="1" applyFill="1" applyBorder="1" applyAlignment="1" applyProtection="1">
      <alignment horizontal="left"/>
      <protection locked="0"/>
    </xf>
    <xf numFmtId="164" fontId="5" fillId="0" borderId="1" xfId="0" applyFont="1" applyBorder="1"/>
    <xf numFmtId="1" fontId="1" fillId="0" borderId="0" xfId="0" applyNumberFormat="1" applyFont="1" applyFill="1" applyBorder="1" applyAlignment="1" applyProtection="1">
      <alignment horizontal="left"/>
      <protection locked="0"/>
    </xf>
    <xf numFmtId="164" fontId="6" fillId="0" borderId="1" xfId="0" applyFont="1" applyBorder="1"/>
    <xf numFmtId="1" fontId="1" fillId="0" borderId="2" xfId="0" applyNumberFormat="1" applyFont="1" applyBorder="1" applyAlignment="1">
      <alignment horizontal="right"/>
    </xf>
    <xf numFmtId="164" fontId="7" fillId="0" borderId="1" xfId="0" applyFont="1" applyBorder="1"/>
    <xf numFmtId="2" fontId="1" fillId="0" borderId="2" xfId="0" applyNumberFormat="1" applyFont="1" applyBorder="1" applyAlignment="1" applyProtection="1">
      <alignment horizontal="left"/>
      <protection locked="0"/>
    </xf>
    <xf numFmtId="164" fontId="8" fillId="0" borderId="1" xfId="0" applyFont="1" applyBorder="1"/>
    <xf numFmtId="164" fontId="4" fillId="0" borderId="1" xfId="0" applyFont="1" applyBorder="1"/>
    <xf numFmtId="1" fontId="1" fillId="0" borderId="2" xfId="0" applyNumberFormat="1" applyFont="1" applyFill="1" applyBorder="1" applyAlignment="1" applyProtection="1">
      <alignment horizontal="center"/>
      <protection locked="0"/>
    </xf>
    <xf numFmtId="1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3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 applyProtection="1">
      <alignment horizontal="center"/>
      <protection locked="0"/>
    </xf>
    <xf numFmtId="1" fontId="1" fillId="0" borderId="3" xfId="0" applyNumberFormat="1" applyFont="1" applyFill="1" applyBorder="1" applyAlignment="1">
      <alignment horizontal="center"/>
    </xf>
    <xf numFmtId="1" fontId="1" fillId="0" borderId="7" xfId="0" applyNumberFormat="1" applyFont="1" applyBorder="1" applyAlignment="1">
      <alignment horizontal="right"/>
    </xf>
    <xf numFmtId="1" fontId="1" fillId="0" borderId="4" xfId="0" applyNumberFormat="1" applyFont="1" applyBorder="1" applyAlignment="1">
      <alignment horizontal="right"/>
    </xf>
    <xf numFmtId="1" fontId="1" fillId="0" borderId="0" xfId="0" applyNumberFormat="1" applyFont="1" applyBorder="1"/>
    <xf numFmtId="1" fontId="3" fillId="0" borderId="0" xfId="0" applyNumberFormat="1" applyFont="1" applyBorder="1"/>
    <xf numFmtId="165" fontId="1" fillId="0" borderId="1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left"/>
      <protection locked="0"/>
    </xf>
    <xf numFmtId="1" fontId="3" fillId="0" borderId="0" xfId="0" applyNumberFormat="1" applyFont="1"/>
    <xf numFmtId="1" fontId="1" fillId="0" borderId="5" xfId="0" applyNumberFormat="1" applyFont="1" applyFill="1" applyBorder="1" applyAlignment="1" applyProtection="1">
      <alignment horizontal="left"/>
      <protection locked="0"/>
    </xf>
    <xf numFmtId="2" fontId="2" fillId="0" borderId="0" xfId="0" applyNumberFormat="1" applyFont="1" applyBorder="1" applyAlignment="1" applyProtection="1">
      <alignment horizontal="left"/>
      <protection locked="0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rendvlaanderen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brendvlaanderen@gmail.com" TargetMode="External"/><Relationship Id="rId2" Type="http://schemas.openxmlformats.org/officeDocument/2006/relationships/hyperlink" Target="mailto:brendvlaanderen@gmail.com" TargetMode="External"/><Relationship Id="rId1" Type="http://schemas.openxmlformats.org/officeDocument/2006/relationships/hyperlink" Target="mailto:brendvlaanderen@gmail.com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brendvlaanderen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brendvlaanderen@gmail.com" TargetMode="External"/><Relationship Id="rId1" Type="http://schemas.openxmlformats.org/officeDocument/2006/relationships/hyperlink" Target="mailto:brendvlaanderen@g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brendvlaanderen@gmail.com" TargetMode="External"/><Relationship Id="rId2" Type="http://schemas.openxmlformats.org/officeDocument/2006/relationships/hyperlink" Target="mailto:brendvlaanderen@gmail.com" TargetMode="External"/><Relationship Id="rId1" Type="http://schemas.openxmlformats.org/officeDocument/2006/relationships/hyperlink" Target="mailto:brendvlaanderen@gmail.com" TargetMode="External"/><Relationship Id="rId4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F8A2C-D6B4-4360-BE8F-5375DF46E299}">
  <dimension ref="A1:HH30"/>
  <sheetViews>
    <sheetView tabSelected="1" zoomScale="140" zoomScaleNormal="140" workbookViewId="0">
      <selection activeCell="A17" sqref="A17"/>
    </sheetView>
  </sheetViews>
  <sheetFormatPr defaultColWidth="9.77734375" defaultRowHeight="13.2" x14ac:dyDescent="0.25"/>
  <cols>
    <col min="1" max="1" width="2.88671875" style="22" customWidth="1"/>
    <col min="2" max="2" width="26.109375" style="3" bestFit="1" customWidth="1"/>
    <col min="3" max="3" width="20.6640625" style="3" bestFit="1" customWidth="1"/>
    <col min="4" max="8" width="6.77734375" style="23" customWidth="1"/>
    <col min="9" max="9" width="6.77734375" style="27" customWidth="1"/>
    <col min="10" max="10" width="6.77734375" style="25" customWidth="1"/>
    <col min="11" max="11" width="6.77734375" style="3" customWidth="1"/>
    <col min="12" max="21" width="2.44140625" style="38" hidden="1" customWidth="1"/>
    <col min="22" max="22" width="3.44140625" style="38" hidden="1" customWidth="1"/>
    <col min="23" max="23" width="5.44140625" style="38" hidden="1" customWidth="1"/>
    <col min="24" max="24" width="9.77734375" style="62"/>
    <col min="25" max="16384" width="9.77734375" style="3"/>
  </cols>
  <sheetData>
    <row r="1" spans="1:216" ht="17.25" customHeight="1" x14ac:dyDescent="0.25">
      <c r="A1" s="1"/>
      <c r="B1" s="64" t="s">
        <v>178</v>
      </c>
      <c r="C1" s="64"/>
      <c r="D1" s="64"/>
      <c r="E1" s="64"/>
      <c r="F1" s="64"/>
      <c r="G1" s="64"/>
      <c r="H1" s="64"/>
      <c r="I1" s="35" t="s">
        <v>24</v>
      </c>
      <c r="J1" s="36" t="s">
        <v>36</v>
      </c>
      <c r="K1" s="37" t="s">
        <v>34</v>
      </c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</row>
    <row r="2" spans="1:216" s="11" customFormat="1" x14ac:dyDescent="0.25">
      <c r="A2" s="4"/>
      <c r="B2" s="5" t="s">
        <v>2</v>
      </c>
      <c r="C2" s="6" t="s">
        <v>1</v>
      </c>
      <c r="D2" s="6">
        <v>44013</v>
      </c>
      <c r="E2" s="6">
        <f t="shared" ref="E2:H2" si="0">+D2+7</f>
        <v>44020</v>
      </c>
      <c r="F2" s="6">
        <f t="shared" si="0"/>
        <v>44027</v>
      </c>
      <c r="G2" s="6">
        <f t="shared" si="0"/>
        <v>44034</v>
      </c>
      <c r="H2" s="6">
        <f t="shared" si="0"/>
        <v>44041</v>
      </c>
      <c r="I2" s="34" t="s">
        <v>25</v>
      </c>
      <c r="J2" s="16" t="s">
        <v>26</v>
      </c>
      <c r="K2" s="34" t="s">
        <v>35</v>
      </c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9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</row>
    <row r="3" spans="1:216" s="11" customFormat="1" x14ac:dyDescent="0.25">
      <c r="A3" s="4"/>
      <c r="B3" s="13"/>
      <c r="C3" s="13"/>
      <c r="D3" s="6"/>
      <c r="E3" s="6"/>
      <c r="F3" s="6"/>
      <c r="G3" s="6"/>
      <c r="H3" s="6"/>
      <c r="I3" s="7"/>
      <c r="J3" s="8"/>
      <c r="K3" s="9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</row>
    <row r="4" spans="1:216" s="18" customFormat="1" x14ac:dyDescent="0.25">
      <c r="A4" s="33">
        <v>1</v>
      </c>
      <c r="B4" s="40" t="s">
        <v>41</v>
      </c>
      <c r="C4" s="40" t="s">
        <v>169</v>
      </c>
      <c r="D4" s="14">
        <v>6</v>
      </c>
      <c r="E4" s="14">
        <v>4</v>
      </c>
      <c r="F4" s="15">
        <v>1</v>
      </c>
      <c r="G4" s="14">
        <v>8</v>
      </c>
      <c r="H4" s="14">
        <v>2</v>
      </c>
      <c r="I4" s="8">
        <f t="shared" ref="I4:I30" si="1">SUM(D4:H4)</f>
        <v>21</v>
      </c>
      <c r="J4" s="13">
        <v>8</v>
      </c>
      <c r="K4" s="8">
        <f t="shared" ref="K4:K30" si="2">I4-J4</f>
        <v>13</v>
      </c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8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</row>
    <row r="5" spans="1:216" s="18" customFormat="1" x14ac:dyDescent="0.25">
      <c r="A5" s="33">
        <v>2</v>
      </c>
      <c r="B5" s="40" t="s">
        <v>47</v>
      </c>
      <c r="C5" s="40" t="s">
        <v>3</v>
      </c>
      <c r="D5" s="13">
        <v>3</v>
      </c>
      <c r="E5" s="13">
        <v>5</v>
      </c>
      <c r="F5" s="15">
        <v>20</v>
      </c>
      <c r="G5" s="15">
        <v>7</v>
      </c>
      <c r="H5" s="14">
        <v>5</v>
      </c>
      <c r="I5" s="8">
        <f t="shared" si="1"/>
        <v>40</v>
      </c>
      <c r="J5" s="13">
        <v>20</v>
      </c>
      <c r="K5" s="8">
        <f t="shared" si="2"/>
        <v>20</v>
      </c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8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</row>
    <row r="6" spans="1:216" x14ac:dyDescent="0.25">
      <c r="A6" s="33">
        <v>3</v>
      </c>
      <c r="B6" s="40" t="s">
        <v>173</v>
      </c>
      <c r="C6" s="40" t="s">
        <v>174</v>
      </c>
      <c r="D6" s="15">
        <v>20</v>
      </c>
      <c r="E6" s="15">
        <v>2</v>
      </c>
      <c r="F6" s="15">
        <v>20</v>
      </c>
      <c r="G6" s="14">
        <v>1</v>
      </c>
      <c r="H6" s="14">
        <v>1</v>
      </c>
      <c r="I6" s="8">
        <f t="shared" si="1"/>
        <v>44</v>
      </c>
      <c r="J6" s="16">
        <v>20</v>
      </c>
      <c r="K6" s="8">
        <f t="shared" si="2"/>
        <v>24</v>
      </c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</row>
    <row r="7" spans="1:216" x14ac:dyDescent="0.25">
      <c r="A7" s="33">
        <v>4</v>
      </c>
      <c r="B7" s="40" t="s">
        <v>45</v>
      </c>
      <c r="C7" s="40" t="s">
        <v>5</v>
      </c>
      <c r="D7" s="14">
        <v>1</v>
      </c>
      <c r="E7" s="15">
        <v>11</v>
      </c>
      <c r="F7" s="15">
        <v>4</v>
      </c>
      <c r="G7" s="15">
        <v>20</v>
      </c>
      <c r="H7" s="14">
        <v>10</v>
      </c>
      <c r="I7" s="8">
        <f t="shared" si="1"/>
        <v>46</v>
      </c>
      <c r="J7" s="13">
        <v>20</v>
      </c>
      <c r="K7" s="8">
        <f t="shared" si="2"/>
        <v>26</v>
      </c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9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</row>
    <row r="8" spans="1:216" x14ac:dyDescent="0.25">
      <c r="A8" s="33">
        <v>5</v>
      </c>
      <c r="B8" s="40" t="s">
        <v>43</v>
      </c>
      <c r="C8" s="40" t="s">
        <v>77</v>
      </c>
      <c r="D8" s="14">
        <v>20</v>
      </c>
      <c r="E8" s="15">
        <v>8</v>
      </c>
      <c r="F8" s="15">
        <v>10</v>
      </c>
      <c r="G8" s="15">
        <v>2</v>
      </c>
      <c r="H8" s="14">
        <v>7</v>
      </c>
      <c r="I8" s="8">
        <f t="shared" si="1"/>
        <v>47</v>
      </c>
      <c r="J8" s="13">
        <v>20</v>
      </c>
      <c r="K8" s="8">
        <f t="shared" si="2"/>
        <v>27</v>
      </c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</row>
    <row r="9" spans="1:216" x14ac:dyDescent="0.25">
      <c r="A9" s="33">
        <v>6</v>
      </c>
      <c r="B9" s="40" t="s">
        <v>49</v>
      </c>
      <c r="C9" s="40" t="s">
        <v>50</v>
      </c>
      <c r="D9" s="14">
        <v>20</v>
      </c>
      <c r="E9" s="14">
        <v>7</v>
      </c>
      <c r="F9" s="15">
        <v>2</v>
      </c>
      <c r="G9" s="14">
        <v>11</v>
      </c>
      <c r="H9" s="14">
        <v>8</v>
      </c>
      <c r="I9" s="8">
        <f>SUM(D9:H9)</f>
        <v>48</v>
      </c>
      <c r="J9" s="13">
        <v>20</v>
      </c>
      <c r="K9" s="8">
        <f>I9-J9</f>
        <v>28</v>
      </c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8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</row>
    <row r="10" spans="1:216" x14ac:dyDescent="0.25">
      <c r="A10" s="33">
        <v>7</v>
      </c>
      <c r="B10" s="40" t="s">
        <v>38</v>
      </c>
      <c r="C10" s="40" t="s">
        <v>10</v>
      </c>
      <c r="D10" s="14">
        <v>4</v>
      </c>
      <c r="E10" s="14">
        <v>1</v>
      </c>
      <c r="F10" s="15">
        <v>20</v>
      </c>
      <c r="G10" s="14">
        <v>3</v>
      </c>
      <c r="H10" s="14">
        <v>20</v>
      </c>
      <c r="I10" s="8">
        <f t="shared" si="1"/>
        <v>48</v>
      </c>
      <c r="J10" s="13">
        <v>20</v>
      </c>
      <c r="K10" s="8">
        <f t="shared" si="2"/>
        <v>28</v>
      </c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9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</row>
    <row r="11" spans="1:216" x14ac:dyDescent="0.25">
      <c r="A11" s="33">
        <v>8</v>
      </c>
      <c r="B11" s="40" t="s">
        <v>30</v>
      </c>
      <c r="C11" s="40" t="s">
        <v>54</v>
      </c>
      <c r="D11" s="15">
        <v>5</v>
      </c>
      <c r="E11" s="15">
        <v>20</v>
      </c>
      <c r="F11" s="15">
        <v>3</v>
      </c>
      <c r="G11" s="14">
        <v>4</v>
      </c>
      <c r="H11" s="14">
        <v>20</v>
      </c>
      <c r="I11" s="8">
        <f t="shared" si="1"/>
        <v>52</v>
      </c>
      <c r="J11" s="13">
        <v>20</v>
      </c>
      <c r="K11" s="8">
        <f t="shared" si="2"/>
        <v>32</v>
      </c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</row>
    <row r="12" spans="1:216" x14ac:dyDescent="0.25">
      <c r="A12" s="33">
        <v>9</v>
      </c>
      <c r="B12" s="40" t="s">
        <v>87</v>
      </c>
      <c r="C12" s="40" t="s">
        <v>88</v>
      </c>
      <c r="D12" s="13">
        <v>20</v>
      </c>
      <c r="E12" s="13">
        <v>20</v>
      </c>
      <c r="F12" s="15">
        <v>6</v>
      </c>
      <c r="G12" s="13">
        <v>6</v>
      </c>
      <c r="H12" s="14">
        <v>4</v>
      </c>
      <c r="I12" s="8">
        <f t="shared" si="1"/>
        <v>56</v>
      </c>
      <c r="J12" s="13">
        <v>20</v>
      </c>
      <c r="K12" s="8">
        <f t="shared" si="2"/>
        <v>36</v>
      </c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9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</row>
    <row r="13" spans="1:216" s="19" customFormat="1" x14ac:dyDescent="0.25">
      <c r="A13" s="33">
        <v>10</v>
      </c>
      <c r="B13" s="40" t="s">
        <v>172</v>
      </c>
      <c r="C13" s="40" t="s">
        <v>9</v>
      </c>
      <c r="D13" s="13">
        <v>10</v>
      </c>
      <c r="E13" s="13">
        <v>12</v>
      </c>
      <c r="F13" s="15">
        <v>12</v>
      </c>
      <c r="G13" s="13">
        <v>9</v>
      </c>
      <c r="H13" s="14">
        <v>6</v>
      </c>
      <c r="I13" s="8">
        <f t="shared" si="1"/>
        <v>49</v>
      </c>
      <c r="J13" s="13">
        <v>12</v>
      </c>
      <c r="K13" s="8">
        <f t="shared" si="2"/>
        <v>37</v>
      </c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0"/>
    </row>
    <row r="14" spans="1:216" s="2" customFormat="1" x14ac:dyDescent="0.25">
      <c r="A14" s="33">
        <v>11</v>
      </c>
      <c r="B14" s="40" t="s">
        <v>40</v>
      </c>
      <c r="C14" s="40" t="s">
        <v>14</v>
      </c>
      <c r="D14" s="14">
        <v>11</v>
      </c>
      <c r="E14" s="15">
        <v>10</v>
      </c>
      <c r="F14" s="15">
        <v>9</v>
      </c>
      <c r="G14" s="15">
        <v>10</v>
      </c>
      <c r="H14" s="14">
        <v>12</v>
      </c>
      <c r="I14" s="8">
        <f t="shared" si="1"/>
        <v>52</v>
      </c>
      <c r="J14" s="13">
        <v>12</v>
      </c>
      <c r="K14" s="8">
        <f t="shared" si="2"/>
        <v>40</v>
      </c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</row>
    <row r="15" spans="1:216" x14ac:dyDescent="0.25">
      <c r="A15" s="33">
        <v>12</v>
      </c>
      <c r="B15" s="40" t="s">
        <v>89</v>
      </c>
      <c r="C15" s="63" t="s">
        <v>80</v>
      </c>
      <c r="D15" s="15">
        <v>13</v>
      </c>
      <c r="E15" s="15">
        <v>9</v>
      </c>
      <c r="F15" s="15">
        <v>17</v>
      </c>
      <c r="G15" s="14">
        <v>12</v>
      </c>
      <c r="H15" s="14">
        <v>9</v>
      </c>
      <c r="I15" s="8">
        <f>SUM(D15:H15)</f>
        <v>60</v>
      </c>
      <c r="J15" s="16">
        <v>17</v>
      </c>
      <c r="K15" s="8">
        <f>I15-J15</f>
        <v>43</v>
      </c>
    </row>
    <row r="16" spans="1:216" s="21" customFormat="1" x14ac:dyDescent="0.25">
      <c r="A16" s="33">
        <v>13</v>
      </c>
      <c r="B16" s="40" t="s">
        <v>46</v>
      </c>
      <c r="C16" s="40" t="s">
        <v>6</v>
      </c>
      <c r="D16" s="14">
        <v>9</v>
      </c>
      <c r="E16" s="15">
        <v>6</v>
      </c>
      <c r="F16" s="15">
        <v>8</v>
      </c>
      <c r="G16" s="15">
        <v>20</v>
      </c>
      <c r="H16" s="14">
        <v>20</v>
      </c>
      <c r="I16" s="8">
        <f t="shared" si="1"/>
        <v>63</v>
      </c>
      <c r="J16" s="13">
        <v>20</v>
      </c>
      <c r="K16" s="8">
        <f t="shared" si="2"/>
        <v>43</v>
      </c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</row>
    <row r="17" spans="1:11" x14ac:dyDescent="0.25">
      <c r="A17" s="33">
        <v>14</v>
      </c>
      <c r="B17" s="42" t="s">
        <v>171</v>
      </c>
      <c r="C17" s="42" t="s">
        <v>56</v>
      </c>
      <c r="D17" s="14">
        <v>8</v>
      </c>
      <c r="E17" s="15">
        <v>20</v>
      </c>
      <c r="F17" s="15">
        <v>11</v>
      </c>
      <c r="G17" s="15">
        <v>5</v>
      </c>
      <c r="H17" s="14">
        <v>20</v>
      </c>
      <c r="I17" s="8">
        <f t="shared" si="1"/>
        <v>64</v>
      </c>
      <c r="J17" s="16">
        <v>20</v>
      </c>
      <c r="K17" s="8">
        <f t="shared" si="2"/>
        <v>44</v>
      </c>
    </row>
    <row r="18" spans="1:11" x14ac:dyDescent="0.25">
      <c r="A18" s="33">
        <v>15</v>
      </c>
      <c r="B18" s="40" t="s">
        <v>38</v>
      </c>
      <c r="C18" s="40" t="s">
        <v>112</v>
      </c>
      <c r="D18" s="15">
        <v>20</v>
      </c>
      <c r="E18" s="15">
        <v>20</v>
      </c>
      <c r="F18" s="15">
        <v>7</v>
      </c>
      <c r="G18" s="14">
        <v>20</v>
      </c>
      <c r="H18" s="14">
        <v>3</v>
      </c>
      <c r="I18" s="8">
        <f t="shared" si="1"/>
        <v>70</v>
      </c>
      <c r="J18" s="16">
        <v>20</v>
      </c>
      <c r="K18" s="8">
        <f t="shared" si="2"/>
        <v>50</v>
      </c>
    </row>
    <row r="19" spans="1:11" x14ac:dyDescent="0.25">
      <c r="A19" s="33">
        <v>16</v>
      </c>
      <c r="B19" s="40" t="s">
        <v>31</v>
      </c>
      <c r="C19" s="40" t="s">
        <v>0</v>
      </c>
      <c r="D19" s="14">
        <v>7</v>
      </c>
      <c r="E19" s="15">
        <v>20</v>
      </c>
      <c r="F19" s="15">
        <v>5</v>
      </c>
      <c r="G19" s="15">
        <v>20</v>
      </c>
      <c r="H19" s="14">
        <v>20</v>
      </c>
      <c r="I19" s="8">
        <f t="shared" si="1"/>
        <v>72</v>
      </c>
      <c r="J19" s="13">
        <v>20</v>
      </c>
      <c r="K19" s="8">
        <f t="shared" si="2"/>
        <v>52</v>
      </c>
    </row>
    <row r="20" spans="1:11" x14ac:dyDescent="0.25">
      <c r="A20" s="33">
        <v>17</v>
      </c>
      <c r="B20" s="40" t="s">
        <v>128</v>
      </c>
      <c r="C20" s="40" t="s">
        <v>127</v>
      </c>
      <c r="D20" s="14">
        <v>14</v>
      </c>
      <c r="E20" s="15">
        <v>3</v>
      </c>
      <c r="F20" s="15">
        <v>20</v>
      </c>
      <c r="G20" s="15">
        <v>20</v>
      </c>
      <c r="H20" s="14">
        <v>20</v>
      </c>
      <c r="I20" s="8">
        <f t="shared" si="1"/>
        <v>77</v>
      </c>
      <c r="J20" s="13">
        <v>20</v>
      </c>
      <c r="K20" s="8">
        <f t="shared" si="2"/>
        <v>57</v>
      </c>
    </row>
    <row r="21" spans="1:11" x14ac:dyDescent="0.25">
      <c r="A21" s="33">
        <v>18</v>
      </c>
      <c r="B21" s="40" t="s">
        <v>33</v>
      </c>
      <c r="C21" s="39" t="s">
        <v>20</v>
      </c>
      <c r="D21" s="15">
        <v>2</v>
      </c>
      <c r="E21" s="15">
        <v>20</v>
      </c>
      <c r="F21" s="15">
        <v>20</v>
      </c>
      <c r="G21" s="14">
        <v>20</v>
      </c>
      <c r="H21" s="15">
        <v>20</v>
      </c>
      <c r="I21" s="16">
        <f t="shared" si="1"/>
        <v>82</v>
      </c>
      <c r="J21" s="13">
        <v>20</v>
      </c>
      <c r="K21" s="16">
        <f t="shared" si="2"/>
        <v>62</v>
      </c>
    </row>
    <row r="22" spans="1:11" x14ac:dyDescent="0.25">
      <c r="A22" s="33">
        <v>19</v>
      </c>
      <c r="B22" s="40" t="s">
        <v>52</v>
      </c>
      <c r="C22" s="40" t="s">
        <v>22</v>
      </c>
      <c r="D22" s="14">
        <v>20</v>
      </c>
      <c r="E22" s="15">
        <v>14</v>
      </c>
      <c r="F22" s="15">
        <v>18</v>
      </c>
      <c r="G22" s="15">
        <v>20</v>
      </c>
      <c r="H22" s="14">
        <v>14</v>
      </c>
      <c r="I22" s="8">
        <f t="shared" si="1"/>
        <v>86</v>
      </c>
      <c r="J22" s="16">
        <v>20</v>
      </c>
      <c r="K22" s="8">
        <f t="shared" si="2"/>
        <v>66</v>
      </c>
    </row>
    <row r="23" spans="1:11" x14ac:dyDescent="0.25">
      <c r="A23" s="33">
        <v>20</v>
      </c>
      <c r="B23" s="40" t="s">
        <v>18</v>
      </c>
      <c r="C23" s="40" t="s">
        <v>8</v>
      </c>
      <c r="D23" s="14">
        <v>20</v>
      </c>
      <c r="E23" s="15">
        <v>20</v>
      </c>
      <c r="F23" s="15">
        <v>16</v>
      </c>
      <c r="G23" s="15">
        <v>20</v>
      </c>
      <c r="H23" s="14">
        <v>13</v>
      </c>
      <c r="I23" s="16">
        <f t="shared" si="1"/>
        <v>89</v>
      </c>
      <c r="J23" s="16">
        <v>20</v>
      </c>
      <c r="K23" s="16">
        <f t="shared" si="2"/>
        <v>69</v>
      </c>
    </row>
    <row r="24" spans="1:11" x14ac:dyDescent="0.25">
      <c r="A24" s="33">
        <v>21</v>
      </c>
      <c r="B24" s="40" t="s">
        <v>180</v>
      </c>
      <c r="C24" s="40" t="s">
        <v>179</v>
      </c>
      <c r="D24" s="15">
        <v>20</v>
      </c>
      <c r="E24" s="15">
        <v>20</v>
      </c>
      <c r="F24" s="15">
        <v>20</v>
      </c>
      <c r="G24" s="14">
        <v>20</v>
      </c>
      <c r="H24" s="14">
        <v>11</v>
      </c>
      <c r="I24" s="8">
        <f t="shared" si="1"/>
        <v>91</v>
      </c>
      <c r="J24" s="16">
        <v>20</v>
      </c>
      <c r="K24" s="8">
        <f t="shared" si="2"/>
        <v>71</v>
      </c>
    </row>
    <row r="25" spans="1:11" x14ac:dyDescent="0.25">
      <c r="A25" s="33">
        <v>22</v>
      </c>
      <c r="B25" s="40" t="s">
        <v>48</v>
      </c>
      <c r="C25" s="40" t="s">
        <v>13</v>
      </c>
      <c r="D25" s="14">
        <v>12</v>
      </c>
      <c r="E25" s="15">
        <v>20</v>
      </c>
      <c r="F25" s="15">
        <v>20</v>
      </c>
      <c r="G25" s="14">
        <v>20</v>
      </c>
      <c r="H25" s="14">
        <v>20</v>
      </c>
      <c r="I25" s="8">
        <f t="shared" si="1"/>
        <v>92</v>
      </c>
      <c r="J25" s="13">
        <v>20</v>
      </c>
      <c r="K25" s="8">
        <f t="shared" si="2"/>
        <v>72</v>
      </c>
    </row>
    <row r="26" spans="1:11" x14ac:dyDescent="0.25">
      <c r="A26" s="33">
        <v>23</v>
      </c>
      <c r="B26" s="40" t="s">
        <v>62</v>
      </c>
      <c r="C26" s="40" t="s">
        <v>63</v>
      </c>
      <c r="D26" s="14">
        <v>20</v>
      </c>
      <c r="E26" s="14">
        <v>20</v>
      </c>
      <c r="F26" s="15">
        <v>13</v>
      </c>
      <c r="G26" s="14">
        <v>20</v>
      </c>
      <c r="H26" s="14">
        <v>20</v>
      </c>
      <c r="I26" s="8">
        <f t="shared" si="1"/>
        <v>93</v>
      </c>
      <c r="J26" s="13">
        <v>20</v>
      </c>
      <c r="K26" s="8">
        <f t="shared" si="2"/>
        <v>73</v>
      </c>
    </row>
    <row r="27" spans="1:11" x14ac:dyDescent="0.25">
      <c r="A27" s="33">
        <v>24</v>
      </c>
      <c r="B27" s="40" t="s">
        <v>175</v>
      </c>
      <c r="C27" s="40" t="s">
        <v>176</v>
      </c>
      <c r="D27" s="15">
        <v>20</v>
      </c>
      <c r="E27" s="15">
        <v>13</v>
      </c>
      <c r="F27" s="15">
        <v>20</v>
      </c>
      <c r="G27" s="14">
        <v>20</v>
      </c>
      <c r="H27" s="14">
        <v>20</v>
      </c>
      <c r="I27" s="8">
        <f t="shared" si="1"/>
        <v>93</v>
      </c>
      <c r="J27" s="16">
        <v>20</v>
      </c>
      <c r="K27" s="8">
        <f t="shared" si="2"/>
        <v>73</v>
      </c>
    </row>
    <row r="28" spans="1:11" x14ac:dyDescent="0.25">
      <c r="A28" s="33">
        <v>25</v>
      </c>
      <c r="B28" s="40" t="s">
        <v>39</v>
      </c>
      <c r="C28" s="40" t="s">
        <v>61</v>
      </c>
      <c r="D28" s="14">
        <v>20</v>
      </c>
      <c r="E28" s="14">
        <v>20</v>
      </c>
      <c r="F28" s="15">
        <v>14</v>
      </c>
      <c r="G28" s="14">
        <v>20</v>
      </c>
      <c r="H28" s="14">
        <v>20</v>
      </c>
      <c r="I28" s="8">
        <f t="shared" si="1"/>
        <v>94</v>
      </c>
      <c r="J28" s="16">
        <v>20</v>
      </c>
      <c r="K28" s="8">
        <f t="shared" si="2"/>
        <v>74</v>
      </c>
    </row>
    <row r="29" spans="1:11" x14ac:dyDescent="0.25">
      <c r="A29" s="33">
        <v>26</v>
      </c>
      <c r="B29" s="40" t="s">
        <v>173</v>
      </c>
      <c r="C29" s="40" t="s">
        <v>177</v>
      </c>
      <c r="D29" s="15">
        <v>20</v>
      </c>
      <c r="E29" s="15">
        <v>20</v>
      </c>
      <c r="F29" s="15">
        <v>15</v>
      </c>
      <c r="G29" s="14">
        <v>20</v>
      </c>
      <c r="H29" s="14">
        <v>20</v>
      </c>
      <c r="I29" s="8">
        <f>SUM(D29:H29)</f>
        <v>95</v>
      </c>
      <c r="J29" s="16">
        <v>20</v>
      </c>
      <c r="K29" s="8">
        <f>I29-J29</f>
        <v>75</v>
      </c>
    </row>
    <row r="30" spans="1:11" x14ac:dyDescent="0.25">
      <c r="A30" s="33">
        <v>27</v>
      </c>
      <c r="B30" s="40" t="s">
        <v>16</v>
      </c>
      <c r="C30" s="40" t="s">
        <v>19</v>
      </c>
      <c r="D30" s="14">
        <v>15</v>
      </c>
      <c r="E30" s="15">
        <v>20</v>
      </c>
      <c r="F30" s="15">
        <v>20</v>
      </c>
      <c r="G30" s="15">
        <v>20</v>
      </c>
      <c r="H30" s="14">
        <v>20</v>
      </c>
      <c r="I30" s="8">
        <f t="shared" si="1"/>
        <v>95</v>
      </c>
      <c r="J30" s="13">
        <v>20</v>
      </c>
      <c r="K30" s="8">
        <f t="shared" si="2"/>
        <v>75</v>
      </c>
    </row>
  </sheetData>
  <sortState xmlns:xlrd2="http://schemas.microsoft.com/office/spreadsheetml/2017/richdata2" ref="B4:K30">
    <sortCondition ref="K4:K30"/>
  </sortState>
  <mergeCells count="1">
    <mergeCell ref="B1:H1"/>
  </mergeCells>
  <hyperlinks>
    <hyperlink ref="C11" r:id="rId1" display="mailto:brendvlaanderen@gmail.com" xr:uid="{AC1EDD19-5517-4AB6-A2B1-1B8B0ACD0338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U46"/>
  <sheetViews>
    <sheetView zoomScale="110" zoomScaleNormal="110" workbookViewId="0">
      <selection activeCell="V4" sqref="V4"/>
    </sheetView>
  </sheetViews>
  <sheetFormatPr defaultColWidth="9.6640625" defaultRowHeight="13.2" x14ac:dyDescent="0.25"/>
  <cols>
    <col min="1" max="1" width="2.88671875" style="22" customWidth="1"/>
    <col min="2" max="2" width="17.77734375" style="3" customWidth="1"/>
    <col min="3" max="3" width="20.6640625" style="3" bestFit="1" customWidth="1"/>
    <col min="4" max="5" width="3.33203125" style="23" bestFit="1" customWidth="1"/>
    <col min="6" max="6" width="4.44140625" style="23" customWidth="1"/>
    <col min="7" max="8" width="4.6640625" style="23" bestFit="1" customWidth="1"/>
    <col min="9" max="9" width="3.33203125" style="23" bestFit="1" customWidth="1"/>
    <col min="10" max="10" width="4.6640625" style="24" bestFit="1" customWidth="1"/>
    <col min="11" max="11" width="4.21875" style="23" hidden="1" customWidth="1"/>
    <col min="12" max="12" width="4.6640625" style="23" bestFit="1" customWidth="1"/>
    <col min="13" max="13" width="3.33203125" style="23" bestFit="1" customWidth="1"/>
    <col min="14" max="17" width="4.6640625" style="23" bestFit="1" customWidth="1"/>
    <col min="18" max="18" width="3.33203125" style="23" bestFit="1" customWidth="1"/>
    <col min="19" max="20" width="4.6640625" style="23" bestFit="1" customWidth="1"/>
    <col min="21" max="21" width="4.6640625" style="25" bestFit="1" customWidth="1"/>
    <col min="22" max="22" width="5.44140625" style="27" bestFit="1" customWidth="1"/>
    <col min="23" max="23" width="6.109375" style="25" bestFit="1" customWidth="1"/>
    <col min="24" max="24" width="3.77734375" style="3" bestFit="1" customWidth="1"/>
    <col min="25" max="34" width="2.44140625" style="38" hidden="1" customWidth="1"/>
    <col min="35" max="35" width="3.44140625" style="38" hidden="1" customWidth="1"/>
    <col min="36" max="36" width="5.44140625" style="38" hidden="1" customWidth="1"/>
    <col min="37" max="37" width="9.6640625" style="62"/>
    <col min="38" max="16384" width="9.6640625" style="3"/>
  </cols>
  <sheetData>
    <row r="1" spans="1:229" ht="17.25" customHeight="1" x14ac:dyDescent="0.25">
      <c r="A1" s="1"/>
      <c r="B1" s="64" t="s">
        <v>152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1"/>
      <c r="V1" s="35" t="s">
        <v>24</v>
      </c>
      <c r="W1" s="36" t="s">
        <v>36</v>
      </c>
      <c r="X1" s="37" t="s">
        <v>34</v>
      </c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</row>
    <row r="2" spans="1:229" s="11" customFormat="1" x14ac:dyDescent="0.25">
      <c r="A2" s="4"/>
      <c r="B2" s="5" t="s">
        <v>2</v>
      </c>
      <c r="C2" s="6" t="s">
        <v>1</v>
      </c>
      <c r="D2" s="6">
        <v>43586</v>
      </c>
      <c r="E2" s="6">
        <f>D2+7</f>
        <v>43593</v>
      </c>
      <c r="F2" s="6">
        <f>+E2+7</f>
        <v>43600</v>
      </c>
      <c r="G2" s="6">
        <f t="shared" ref="G2:R2" si="0">+F2+7</f>
        <v>43607</v>
      </c>
      <c r="H2" s="6">
        <f t="shared" si="0"/>
        <v>43614</v>
      </c>
      <c r="I2" s="6">
        <f t="shared" si="0"/>
        <v>43621</v>
      </c>
      <c r="J2" s="6">
        <f t="shared" si="0"/>
        <v>43628</v>
      </c>
      <c r="K2" s="6">
        <f t="shared" si="0"/>
        <v>43635</v>
      </c>
      <c r="L2" s="6">
        <f>+K2+7</f>
        <v>43642</v>
      </c>
      <c r="M2" s="6">
        <f t="shared" si="0"/>
        <v>43649</v>
      </c>
      <c r="N2" s="6">
        <f t="shared" si="0"/>
        <v>43656</v>
      </c>
      <c r="O2" s="6">
        <f t="shared" si="0"/>
        <v>43663</v>
      </c>
      <c r="P2" s="6">
        <f t="shared" si="0"/>
        <v>43670</v>
      </c>
      <c r="Q2" s="6">
        <f t="shared" si="0"/>
        <v>43677</v>
      </c>
      <c r="R2" s="6">
        <f t="shared" si="0"/>
        <v>43684</v>
      </c>
      <c r="S2" s="6">
        <f>+R2+7</f>
        <v>43691</v>
      </c>
      <c r="T2" s="6">
        <v>43698</v>
      </c>
      <c r="U2" s="6">
        <v>43341</v>
      </c>
      <c r="V2" s="34" t="s">
        <v>25</v>
      </c>
      <c r="W2" s="16" t="s">
        <v>26</v>
      </c>
      <c r="X2" s="34" t="s">
        <v>35</v>
      </c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9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</row>
    <row r="3" spans="1:229" s="11" customFormat="1" x14ac:dyDescent="0.25">
      <c r="A3" s="4"/>
      <c r="B3" s="13"/>
      <c r="C3" s="13"/>
      <c r="D3" s="13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7"/>
      <c r="W3" s="8"/>
      <c r="X3" s="9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</row>
    <row r="4" spans="1:229" s="18" customFormat="1" x14ac:dyDescent="0.25">
      <c r="A4" s="33">
        <v>1</v>
      </c>
      <c r="B4" s="40" t="s">
        <v>28</v>
      </c>
      <c r="C4" s="40" t="s">
        <v>4</v>
      </c>
      <c r="D4" s="13">
        <v>5</v>
      </c>
      <c r="E4" s="14">
        <v>4</v>
      </c>
      <c r="F4" s="13">
        <v>5</v>
      </c>
      <c r="G4" s="13">
        <v>4</v>
      </c>
      <c r="H4" s="13">
        <v>5</v>
      </c>
      <c r="I4" s="13">
        <v>3</v>
      </c>
      <c r="J4" s="13">
        <v>3</v>
      </c>
      <c r="K4" s="13">
        <v>0</v>
      </c>
      <c r="L4" s="13">
        <v>9</v>
      </c>
      <c r="M4" s="14">
        <v>50</v>
      </c>
      <c r="N4" s="15">
        <v>50</v>
      </c>
      <c r="O4" s="15">
        <v>50</v>
      </c>
      <c r="P4" s="15">
        <v>10</v>
      </c>
      <c r="Q4" s="14">
        <v>4</v>
      </c>
      <c r="R4" s="14">
        <v>19</v>
      </c>
      <c r="S4" s="14">
        <v>2</v>
      </c>
      <c r="T4" s="14">
        <v>9</v>
      </c>
      <c r="U4" s="14">
        <v>14</v>
      </c>
      <c r="V4" s="8">
        <f t="shared" ref="V4:V46" si="1">SUM(D4:U4)</f>
        <v>246</v>
      </c>
      <c r="W4" s="13">
        <f>M4+N4+O4+P4+R4+U4</f>
        <v>193</v>
      </c>
      <c r="X4" s="8">
        <f t="shared" ref="X4:X46" si="2">V4-W4</f>
        <v>53</v>
      </c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8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</row>
    <row r="5" spans="1:229" s="18" customFormat="1" x14ac:dyDescent="0.25">
      <c r="A5" s="33">
        <v>2</v>
      </c>
      <c r="B5" s="40" t="s">
        <v>47</v>
      </c>
      <c r="C5" s="40" t="s">
        <v>3</v>
      </c>
      <c r="D5" s="13">
        <v>10</v>
      </c>
      <c r="E5" s="14">
        <v>5</v>
      </c>
      <c r="F5" s="13">
        <v>11</v>
      </c>
      <c r="G5" s="13">
        <v>5</v>
      </c>
      <c r="H5" s="13">
        <v>3</v>
      </c>
      <c r="I5" s="13">
        <v>50</v>
      </c>
      <c r="J5" s="13">
        <v>14</v>
      </c>
      <c r="K5" s="13">
        <v>0</v>
      </c>
      <c r="L5" s="13">
        <v>3</v>
      </c>
      <c r="M5" s="13">
        <v>9</v>
      </c>
      <c r="N5" s="13">
        <v>3</v>
      </c>
      <c r="O5" s="15">
        <v>50</v>
      </c>
      <c r="P5" s="15">
        <v>7</v>
      </c>
      <c r="Q5" s="14">
        <v>5</v>
      </c>
      <c r="R5" s="15">
        <v>9</v>
      </c>
      <c r="S5" s="14">
        <v>4</v>
      </c>
      <c r="T5" s="14">
        <v>9</v>
      </c>
      <c r="U5" s="14">
        <v>2</v>
      </c>
      <c r="V5" s="8">
        <f t="shared" si="1"/>
        <v>199</v>
      </c>
      <c r="W5" s="13">
        <f>I5+O5+D5+J5+F5+M5</f>
        <v>144</v>
      </c>
      <c r="X5" s="8">
        <f t="shared" si="2"/>
        <v>55</v>
      </c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8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</row>
    <row r="6" spans="1:229" s="18" customFormat="1" x14ac:dyDescent="0.25">
      <c r="A6" s="33">
        <v>3</v>
      </c>
      <c r="B6" s="40" t="s">
        <v>153</v>
      </c>
      <c r="C6" s="40" t="s">
        <v>154</v>
      </c>
      <c r="D6" s="13">
        <v>13</v>
      </c>
      <c r="E6" s="14">
        <v>6</v>
      </c>
      <c r="F6" s="13">
        <v>1</v>
      </c>
      <c r="G6" s="14">
        <v>21</v>
      </c>
      <c r="H6" s="13">
        <v>7</v>
      </c>
      <c r="I6" s="14">
        <v>50</v>
      </c>
      <c r="J6" s="14">
        <v>50</v>
      </c>
      <c r="K6" s="13">
        <v>0</v>
      </c>
      <c r="L6" s="13">
        <v>2</v>
      </c>
      <c r="M6" s="14">
        <v>5</v>
      </c>
      <c r="N6" s="15">
        <v>10</v>
      </c>
      <c r="O6" s="15">
        <v>8</v>
      </c>
      <c r="P6" s="15">
        <v>50</v>
      </c>
      <c r="Q6" s="14">
        <v>2</v>
      </c>
      <c r="R6" s="15">
        <v>5</v>
      </c>
      <c r="S6" s="14">
        <v>10</v>
      </c>
      <c r="T6" s="14">
        <v>9</v>
      </c>
      <c r="U6" s="14">
        <v>11</v>
      </c>
      <c r="V6" s="8">
        <f t="shared" si="1"/>
        <v>260</v>
      </c>
      <c r="W6" s="13">
        <f>U6+P6+J6+I6+G6+D6</f>
        <v>195</v>
      </c>
      <c r="X6" s="8">
        <f t="shared" si="2"/>
        <v>65</v>
      </c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</row>
    <row r="7" spans="1:229" s="18" customFormat="1" x14ac:dyDescent="0.25">
      <c r="A7" s="33">
        <v>4</v>
      </c>
      <c r="B7" s="40" t="s">
        <v>40</v>
      </c>
      <c r="C7" s="40" t="s">
        <v>14</v>
      </c>
      <c r="D7" s="13">
        <v>6</v>
      </c>
      <c r="E7" s="14">
        <v>12</v>
      </c>
      <c r="F7" s="13">
        <v>10</v>
      </c>
      <c r="G7" s="13">
        <v>6</v>
      </c>
      <c r="H7" s="13">
        <v>8</v>
      </c>
      <c r="I7" s="13">
        <v>10</v>
      </c>
      <c r="J7" s="13">
        <v>15</v>
      </c>
      <c r="K7" s="13">
        <v>0</v>
      </c>
      <c r="L7" s="13">
        <v>20</v>
      </c>
      <c r="M7" s="14">
        <v>7</v>
      </c>
      <c r="N7" s="15">
        <v>6</v>
      </c>
      <c r="O7" s="15">
        <v>7</v>
      </c>
      <c r="P7" s="15">
        <v>6</v>
      </c>
      <c r="Q7" s="14">
        <v>7</v>
      </c>
      <c r="R7" s="14">
        <v>4</v>
      </c>
      <c r="S7" s="14">
        <v>1</v>
      </c>
      <c r="T7" s="14">
        <v>9</v>
      </c>
      <c r="U7" s="14">
        <v>13</v>
      </c>
      <c r="V7" s="8">
        <f t="shared" si="1"/>
        <v>147</v>
      </c>
      <c r="W7" s="13">
        <f>L7+J7+E7+U7+I7+F7</f>
        <v>80</v>
      </c>
      <c r="X7" s="8">
        <f t="shared" si="2"/>
        <v>67</v>
      </c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8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</row>
    <row r="8" spans="1:229" x14ac:dyDescent="0.25">
      <c r="A8" s="33">
        <v>5</v>
      </c>
      <c r="B8" s="40" t="s">
        <v>102</v>
      </c>
      <c r="C8" s="40" t="s">
        <v>9</v>
      </c>
      <c r="D8" s="13">
        <v>2</v>
      </c>
      <c r="E8" s="14">
        <v>2</v>
      </c>
      <c r="F8" s="13">
        <v>50</v>
      </c>
      <c r="G8" s="13">
        <v>14</v>
      </c>
      <c r="H8" s="13">
        <v>12</v>
      </c>
      <c r="I8" s="15">
        <v>50</v>
      </c>
      <c r="J8" s="15">
        <v>7</v>
      </c>
      <c r="K8" s="13">
        <v>0</v>
      </c>
      <c r="L8" s="13">
        <v>17</v>
      </c>
      <c r="M8" s="14">
        <v>13</v>
      </c>
      <c r="N8" s="15">
        <v>4</v>
      </c>
      <c r="O8" s="15">
        <v>5</v>
      </c>
      <c r="P8" s="15">
        <v>9</v>
      </c>
      <c r="Q8" s="14">
        <v>50</v>
      </c>
      <c r="R8" s="15">
        <v>7</v>
      </c>
      <c r="S8" s="14">
        <v>7</v>
      </c>
      <c r="T8" s="14">
        <v>9</v>
      </c>
      <c r="U8" s="14">
        <v>6</v>
      </c>
      <c r="V8" s="8">
        <f t="shared" si="1"/>
        <v>264</v>
      </c>
      <c r="W8" s="13">
        <f>F8+I8+Q8+L8+G8+M8</f>
        <v>194</v>
      </c>
      <c r="X8" s="8">
        <f t="shared" si="2"/>
        <v>70</v>
      </c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</row>
    <row r="9" spans="1:229" x14ac:dyDescent="0.25">
      <c r="A9" s="33">
        <v>6</v>
      </c>
      <c r="B9" s="40" t="s">
        <v>89</v>
      </c>
      <c r="C9" s="40" t="s">
        <v>80</v>
      </c>
      <c r="D9" s="14">
        <v>50</v>
      </c>
      <c r="E9" s="13">
        <v>16</v>
      </c>
      <c r="F9" s="13">
        <v>9</v>
      </c>
      <c r="G9" s="13">
        <v>17</v>
      </c>
      <c r="H9" s="13">
        <v>1</v>
      </c>
      <c r="I9" s="13">
        <v>13</v>
      </c>
      <c r="J9" s="14">
        <v>17</v>
      </c>
      <c r="K9" s="13">
        <v>0</v>
      </c>
      <c r="L9" s="14">
        <v>10</v>
      </c>
      <c r="M9" s="15">
        <v>6</v>
      </c>
      <c r="N9" s="15">
        <v>9</v>
      </c>
      <c r="O9" s="15">
        <v>2</v>
      </c>
      <c r="P9" s="14">
        <v>19</v>
      </c>
      <c r="Q9" s="14">
        <v>6</v>
      </c>
      <c r="R9" s="14">
        <v>2</v>
      </c>
      <c r="S9" s="14">
        <v>11</v>
      </c>
      <c r="T9" s="14">
        <v>9</v>
      </c>
      <c r="U9" s="14">
        <v>12</v>
      </c>
      <c r="V9" s="8">
        <f t="shared" si="1"/>
        <v>209</v>
      </c>
      <c r="W9" s="16">
        <f>D9+P9+G9+E9+J9+I9</f>
        <v>132</v>
      </c>
      <c r="X9" s="8">
        <f t="shared" si="2"/>
        <v>77</v>
      </c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</row>
    <row r="10" spans="1:229" x14ac:dyDescent="0.25">
      <c r="A10" s="33">
        <v>7</v>
      </c>
      <c r="B10" s="40" t="s">
        <v>31</v>
      </c>
      <c r="C10" s="40" t="s">
        <v>0</v>
      </c>
      <c r="D10" s="13">
        <v>4</v>
      </c>
      <c r="E10" s="14">
        <v>7</v>
      </c>
      <c r="F10" s="13">
        <v>50</v>
      </c>
      <c r="G10" s="13">
        <v>11</v>
      </c>
      <c r="H10" s="13">
        <v>11</v>
      </c>
      <c r="I10" s="13">
        <v>6</v>
      </c>
      <c r="J10" s="13">
        <v>6</v>
      </c>
      <c r="K10" s="14">
        <v>0</v>
      </c>
      <c r="L10" s="13">
        <v>12</v>
      </c>
      <c r="M10" s="14">
        <v>50</v>
      </c>
      <c r="N10" s="15">
        <v>50</v>
      </c>
      <c r="O10" s="15">
        <v>9</v>
      </c>
      <c r="P10" s="15">
        <v>3</v>
      </c>
      <c r="Q10" s="14">
        <v>50</v>
      </c>
      <c r="R10" s="15">
        <v>50</v>
      </c>
      <c r="S10" s="14">
        <v>6</v>
      </c>
      <c r="T10" s="14">
        <v>9</v>
      </c>
      <c r="U10" s="14">
        <v>19</v>
      </c>
      <c r="V10" s="8">
        <f t="shared" si="1"/>
        <v>353</v>
      </c>
      <c r="W10" s="13">
        <f>U10+R10+Q10+N10+M10+F10</f>
        <v>269</v>
      </c>
      <c r="X10" s="8">
        <f t="shared" si="2"/>
        <v>84</v>
      </c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9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</row>
    <row r="11" spans="1:229" x14ac:dyDescent="0.25">
      <c r="A11" s="33">
        <v>8</v>
      </c>
      <c r="B11" s="40" t="s">
        <v>155</v>
      </c>
      <c r="C11" s="40" t="s">
        <v>75</v>
      </c>
      <c r="D11" s="14">
        <v>16</v>
      </c>
      <c r="E11" s="13">
        <v>15</v>
      </c>
      <c r="F11" s="13">
        <v>16</v>
      </c>
      <c r="G11" s="13">
        <v>15</v>
      </c>
      <c r="H11" s="13">
        <v>4</v>
      </c>
      <c r="I11" s="13">
        <v>16</v>
      </c>
      <c r="J11" s="14">
        <v>12</v>
      </c>
      <c r="K11" s="13">
        <v>0</v>
      </c>
      <c r="L11" s="14">
        <v>15</v>
      </c>
      <c r="M11" s="15">
        <v>2</v>
      </c>
      <c r="N11" s="15">
        <v>11</v>
      </c>
      <c r="O11" s="15">
        <v>3</v>
      </c>
      <c r="P11" s="14">
        <v>1</v>
      </c>
      <c r="Q11" s="14">
        <v>11</v>
      </c>
      <c r="R11" s="14">
        <v>50</v>
      </c>
      <c r="S11" s="14">
        <v>50</v>
      </c>
      <c r="T11" s="14">
        <v>9</v>
      </c>
      <c r="U11" s="14">
        <v>5</v>
      </c>
      <c r="V11" s="8">
        <f t="shared" si="1"/>
        <v>251</v>
      </c>
      <c r="W11" s="13">
        <f>S11+R11+D11+F11+I11+E11</f>
        <v>163</v>
      </c>
      <c r="X11" s="8">
        <f t="shared" si="2"/>
        <v>88</v>
      </c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</row>
    <row r="12" spans="1:229" x14ac:dyDescent="0.25">
      <c r="A12" s="33">
        <v>9</v>
      </c>
      <c r="B12" s="40" t="s">
        <v>46</v>
      </c>
      <c r="C12" s="40" t="s">
        <v>6</v>
      </c>
      <c r="D12" s="13">
        <v>50</v>
      </c>
      <c r="E12" s="14">
        <v>8</v>
      </c>
      <c r="F12" s="13">
        <v>18</v>
      </c>
      <c r="G12" s="13">
        <v>8</v>
      </c>
      <c r="H12" s="13">
        <v>10</v>
      </c>
      <c r="I12" s="13">
        <v>1</v>
      </c>
      <c r="J12" s="13">
        <v>13</v>
      </c>
      <c r="K12" s="13">
        <v>0</v>
      </c>
      <c r="L12" s="13">
        <v>16</v>
      </c>
      <c r="M12" s="14">
        <v>10</v>
      </c>
      <c r="N12" s="15">
        <v>5</v>
      </c>
      <c r="O12" s="15">
        <v>6</v>
      </c>
      <c r="P12" s="15">
        <v>50</v>
      </c>
      <c r="Q12" s="14">
        <v>50</v>
      </c>
      <c r="R12" s="14">
        <v>50</v>
      </c>
      <c r="S12" s="14">
        <v>50</v>
      </c>
      <c r="T12" s="14">
        <v>9</v>
      </c>
      <c r="U12" s="14">
        <v>3</v>
      </c>
      <c r="V12" s="8">
        <f t="shared" si="1"/>
        <v>357</v>
      </c>
      <c r="W12" s="13">
        <f>S12+R12+Q12+P12+D12+F12</f>
        <v>268</v>
      </c>
      <c r="X12" s="8">
        <f t="shared" si="2"/>
        <v>89</v>
      </c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</row>
    <row r="13" spans="1:229" x14ac:dyDescent="0.25">
      <c r="A13" s="33">
        <v>10</v>
      </c>
      <c r="B13" s="40" t="s">
        <v>45</v>
      </c>
      <c r="C13" s="40" t="s">
        <v>5</v>
      </c>
      <c r="D13" s="13">
        <v>50</v>
      </c>
      <c r="E13" s="14">
        <v>9</v>
      </c>
      <c r="F13" s="13">
        <v>7</v>
      </c>
      <c r="G13" s="13">
        <v>7</v>
      </c>
      <c r="H13" s="13">
        <v>18</v>
      </c>
      <c r="I13" s="13">
        <v>7</v>
      </c>
      <c r="J13" s="13">
        <v>19</v>
      </c>
      <c r="K13" s="13">
        <v>0</v>
      </c>
      <c r="L13" s="13">
        <v>11</v>
      </c>
      <c r="M13" s="14">
        <v>50</v>
      </c>
      <c r="N13" s="15">
        <v>50</v>
      </c>
      <c r="O13" s="15">
        <v>1</v>
      </c>
      <c r="P13" s="15">
        <v>50</v>
      </c>
      <c r="Q13" s="14">
        <v>3</v>
      </c>
      <c r="R13" s="15">
        <v>50</v>
      </c>
      <c r="S13" s="14">
        <v>12</v>
      </c>
      <c r="T13" s="14">
        <v>9</v>
      </c>
      <c r="U13" s="14">
        <v>7</v>
      </c>
      <c r="V13" s="8">
        <f t="shared" si="1"/>
        <v>360</v>
      </c>
      <c r="W13" s="13">
        <f>D13+M13+N13+P13+R13+J13</f>
        <v>269</v>
      </c>
      <c r="X13" s="8">
        <f t="shared" si="2"/>
        <v>91</v>
      </c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9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</row>
    <row r="14" spans="1:229" x14ac:dyDescent="0.25">
      <c r="A14" s="33">
        <v>11</v>
      </c>
      <c r="B14" s="40" t="s">
        <v>41</v>
      </c>
      <c r="C14" s="40" t="s">
        <v>169</v>
      </c>
      <c r="D14" s="13">
        <v>9</v>
      </c>
      <c r="E14" s="14">
        <v>3</v>
      </c>
      <c r="F14" s="13">
        <v>15</v>
      </c>
      <c r="G14" s="14">
        <v>18</v>
      </c>
      <c r="H14" s="13">
        <v>50</v>
      </c>
      <c r="I14" s="14">
        <v>14</v>
      </c>
      <c r="J14" s="14">
        <v>10</v>
      </c>
      <c r="K14" s="14">
        <v>0</v>
      </c>
      <c r="L14" s="14">
        <v>7</v>
      </c>
      <c r="M14" s="14">
        <v>11</v>
      </c>
      <c r="N14" s="14">
        <v>8</v>
      </c>
      <c r="O14" s="15">
        <v>14</v>
      </c>
      <c r="P14" s="14">
        <v>19</v>
      </c>
      <c r="Q14" s="14">
        <v>1</v>
      </c>
      <c r="R14" s="14">
        <v>11</v>
      </c>
      <c r="S14" s="14">
        <v>50</v>
      </c>
      <c r="T14" s="14">
        <v>50</v>
      </c>
      <c r="U14" s="14">
        <v>4</v>
      </c>
      <c r="V14" s="8">
        <f t="shared" si="1"/>
        <v>294</v>
      </c>
      <c r="W14" s="13">
        <f>T14+S14+H14+P14+G14+F14</f>
        <v>202</v>
      </c>
      <c r="X14" s="8">
        <f t="shared" si="2"/>
        <v>92</v>
      </c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8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</row>
    <row r="15" spans="1:229" x14ac:dyDescent="0.25">
      <c r="A15" s="33">
        <v>12</v>
      </c>
      <c r="B15" s="40" t="s">
        <v>43</v>
      </c>
      <c r="C15" s="40" t="s">
        <v>77</v>
      </c>
      <c r="D15" s="13">
        <v>12</v>
      </c>
      <c r="E15" s="14">
        <v>1</v>
      </c>
      <c r="F15" s="13">
        <v>12</v>
      </c>
      <c r="G15" s="13">
        <v>10</v>
      </c>
      <c r="H15" s="13">
        <v>2</v>
      </c>
      <c r="I15" s="15">
        <v>17</v>
      </c>
      <c r="J15" s="13">
        <v>16</v>
      </c>
      <c r="K15" s="13">
        <v>0</v>
      </c>
      <c r="L15" s="13">
        <v>21</v>
      </c>
      <c r="M15" s="14">
        <v>17</v>
      </c>
      <c r="N15" s="15">
        <v>7</v>
      </c>
      <c r="O15" s="15">
        <v>10</v>
      </c>
      <c r="P15" s="15">
        <v>17</v>
      </c>
      <c r="Q15" s="14">
        <v>14</v>
      </c>
      <c r="R15" s="15">
        <v>18</v>
      </c>
      <c r="S15" s="14">
        <v>3</v>
      </c>
      <c r="T15" s="14">
        <v>9</v>
      </c>
      <c r="U15" s="14">
        <v>50</v>
      </c>
      <c r="V15" s="8">
        <f t="shared" si="1"/>
        <v>236</v>
      </c>
      <c r="W15" s="13">
        <f>U15+R15+P15+L15+M15+I15</f>
        <v>140</v>
      </c>
      <c r="X15" s="8">
        <f t="shared" si="2"/>
        <v>96</v>
      </c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</row>
    <row r="16" spans="1:229" x14ac:dyDescent="0.25">
      <c r="A16" s="33">
        <v>13</v>
      </c>
      <c r="B16" s="40" t="s">
        <v>49</v>
      </c>
      <c r="C16" s="40" t="s">
        <v>50</v>
      </c>
      <c r="D16" s="13">
        <v>11</v>
      </c>
      <c r="E16" s="14">
        <v>50</v>
      </c>
      <c r="F16" s="13">
        <v>14</v>
      </c>
      <c r="G16" s="14">
        <v>12</v>
      </c>
      <c r="H16" s="13">
        <v>13</v>
      </c>
      <c r="I16" s="14">
        <v>50</v>
      </c>
      <c r="J16" s="14">
        <v>5</v>
      </c>
      <c r="K16" s="14">
        <v>0</v>
      </c>
      <c r="L16" s="13">
        <v>25</v>
      </c>
      <c r="M16" s="14">
        <v>50</v>
      </c>
      <c r="N16" s="14">
        <v>2</v>
      </c>
      <c r="O16" s="15">
        <v>12</v>
      </c>
      <c r="P16" s="14">
        <v>5</v>
      </c>
      <c r="Q16" s="14">
        <v>50</v>
      </c>
      <c r="R16" s="14">
        <v>10</v>
      </c>
      <c r="S16" s="14">
        <v>8</v>
      </c>
      <c r="T16" s="14">
        <v>9</v>
      </c>
      <c r="U16" s="14">
        <v>9</v>
      </c>
      <c r="V16" s="8">
        <f t="shared" si="1"/>
        <v>335</v>
      </c>
      <c r="W16" s="13">
        <f>E16+I16+M16+Q16+F16+L16</f>
        <v>239</v>
      </c>
      <c r="X16" s="8">
        <f t="shared" si="2"/>
        <v>96</v>
      </c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9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</row>
    <row r="17" spans="1:229" s="19" customFormat="1" x14ac:dyDescent="0.25">
      <c r="A17" s="33">
        <v>14</v>
      </c>
      <c r="B17" s="40" t="s">
        <v>29</v>
      </c>
      <c r="C17" s="40" t="s">
        <v>17</v>
      </c>
      <c r="D17" s="13">
        <v>3</v>
      </c>
      <c r="E17" s="14">
        <v>50</v>
      </c>
      <c r="F17" s="13">
        <v>50</v>
      </c>
      <c r="G17" s="14">
        <v>16</v>
      </c>
      <c r="H17" s="13">
        <v>6</v>
      </c>
      <c r="I17" s="15">
        <v>15</v>
      </c>
      <c r="J17" s="13">
        <v>9</v>
      </c>
      <c r="K17" s="13">
        <v>0</v>
      </c>
      <c r="L17" s="13">
        <v>14</v>
      </c>
      <c r="M17" s="14">
        <v>15</v>
      </c>
      <c r="N17" s="15">
        <v>1</v>
      </c>
      <c r="O17" s="15">
        <v>4</v>
      </c>
      <c r="P17" s="15">
        <v>14</v>
      </c>
      <c r="Q17" s="14">
        <v>50</v>
      </c>
      <c r="R17" s="14">
        <v>50</v>
      </c>
      <c r="S17" s="14">
        <v>50</v>
      </c>
      <c r="T17" s="14">
        <v>9</v>
      </c>
      <c r="U17" s="14">
        <v>8</v>
      </c>
      <c r="V17" s="8">
        <f t="shared" si="1"/>
        <v>364</v>
      </c>
      <c r="W17" s="13">
        <f>E17+F17+Q17+R17+S17+G17</f>
        <v>266</v>
      </c>
      <c r="X17" s="8">
        <f t="shared" si="2"/>
        <v>98</v>
      </c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0"/>
    </row>
    <row r="18" spans="1:229" s="19" customFormat="1" x14ac:dyDescent="0.25">
      <c r="A18" s="33">
        <v>15</v>
      </c>
      <c r="B18" s="40" t="s">
        <v>18</v>
      </c>
      <c r="C18" s="40" t="s">
        <v>8</v>
      </c>
      <c r="D18" s="13">
        <v>8</v>
      </c>
      <c r="E18" s="14">
        <v>13</v>
      </c>
      <c r="F18" s="13">
        <v>6</v>
      </c>
      <c r="G18" s="13">
        <v>19</v>
      </c>
      <c r="H18" s="13">
        <v>19</v>
      </c>
      <c r="I18" s="13">
        <v>19</v>
      </c>
      <c r="J18" s="13">
        <v>20</v>
      </c>
      <c r="K18" s="13">
        <v>0</v>
      </c>
      <c r="L18" s="13">
        <v>6</v>
      </c>
      <c r="M18" s="14">
        <v>3</v>
      </c>
      <c r="N18" s="15">
        <v>50</v>
      </c>
      <c r="O18" s="15">
        <v>50</v>
      </c>
      <c r="P18" s="15">
        <v>50</v>
      </c>
      <c r="Q18" s="14">
        <v>8</v>
      </c>
      <c r="R18" s="15">
        <v>15</v>
      </c>
      <c r="S18" s="14">
        <v>16</v>
      </c>
      <c r="T18" s="14">
        <v>9</v>
      </c>
      <c r="U18" s="14">
        <v>16</v>
      </c>
      <c r="V18" s="8">
        <f t="shared" si="1"/>
        <v>327</v>
      </c>
      <c r="W18" s="16">
        <f>P18+O18+N18+J18+I18+H18</f>
        <v>208</v>
      </c>
      <c r="X18" s="8">
        <f t="shared" si="2"/>
        <v>119</v>
      </c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0"/>
    </row>
    <row r="19" spans="1:229" s="2" customFormat="1" x14ac:dyDescent="0.25">
      <c r="A19" s="33">
        <v>16</v>
      </c>
      <c r="B19" s="40" t="s">
        <v>39</v>
      </c>
      <c r="C19" s="40" t="s">
        <v>61</v>
      </c>
      <c r="D19" s="13">
        <v>17</v>
      </c>
      <c r="E19" s="14">
        <v>14</v>
      </c>
      <c r="F19" s="13">
        <v>17</v>
      </c>
      <c r="G19" s="14">
        <v>9</v>
      </c>
      <c r="H19" s="13">
        <v>15</v>
      </c>
      <c r="I19" s="14">
        <v>2</v>
      </c>
      <c r="J19" s="14">
        <v>1</v>
      </c>
      <c r="K19" s="14">
        <v>0</v>
      </c>
      <c r="L19" s="14">
        <v>23</v>
      </c>
      <c r="M19" s="14">
        <v>50</v>
      </c>
      <c r="N19" s="14">
        <v>50</v>
      </c>
      <c r="O19" s="15">
        <v>11</v>
      </c>
      <c r="P19" s="14">
        <v>16</v>
      </c>
      <c r="Q19" s="14">
        <v>50</v>
      </c>
      <c r="R19" s="14">
        <v>12</v>
      </c>
      <c r="S19" s="14">
        <v>50</v>
      </c>
      <c r="T19" s="14">
        <v>50</v>
      </c>
      <c r="U19" s="14">
        <v>10</v>
      </c>
      <c r="V19" s="8">
        <f t="shared" si="1"/>
        <v>397</v>
      </c>
      <c r="W19" s="16">
        <f>T19+S19+Q19+N19+M19+L19</f>
        <v>273</v>
      </c>
      <c r="X19" s="8">
        <f t="shared" si="2"/>
        <v>124</v>
      </c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</row>
    <row r="20" spans="1:229" s="21" customFormat="1" x14ac:dyDescent="0.25">
      <c r="A20" s="33">
        <v>17</v>
      </c>
      <c r="B20" s="42" t="s">
        <v>62</v>
      </c>
      <c r="C20" s="40" t="s">
        <v>63</v>
      </c>
      <c r="D20" s="13">
        <v>15</v>
      </c>
      <c r="E20" s="14">
        <v>50</v>
      </c>
      <c r="F20" s="13">
        <v>2</v>
      </c>
      <c r="G20" s="14">
        <v>3</v>
      </c>
      <c r="H20" s="13">
        <v>50</v>
      </c>
      <c r="I20" s="14">
        <v>50</v>
      </c>
      <c r="J20" s="14">
        <v>8</v>
      </c>
      <c r="K20" s="14">
        <v>0</v>
      </c>
      <c r="L20" s="13">
        <v>19</v>
      </c>
      <c r="M20" s="14">
        <v>16</v>
      </c>
      <c r="N20" s="14">
        <v>50</v>
      </c>
      <c r="O20" s="15">
        <v>50</v>
      </c>
      <c r="P20" s="14">
        <v>50</v>
      </c>
      <c r="Q20" s="14">
        <v>50</v>
      </c>
      <c r="R20" s="14">
        <v>8</v>
      </c>
      <c r="S20" s="14">
        <v>9</v>
      </c>
      <c r="T20" s="14">
        <v>9</v>
      </c>
      <c r="U20" s="14">
        <v>50</v>
      </c>
      <c r="V20" s="8">
        <f t="shared" si="1"/>
        <v>489</v>
      </c>
      <c r="W20" s="13">
        <f>U20+Q20+P20+O20+N20+I20</f>
        <v>300</v>
      </c>
      <c r="X20" s="8">
        <f t="shared" si="2"/>
        <v>189</v>
      </c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</row>
    <row r="21" spans="1:229" x14ac:dyDescent="0.25">
      <c r="A21" s="33">
        <v>18</v>
      </c>
      <c r="B21" s="40" t="s">
        <v>90</v>
      </c>
      <c r="C21" s="40" t="s">
        <v>91</v>
      </c>
      <c r="D21" s="13">
        <v>50</v>
      </c>
      <c r="E21" s="14">
        <v>50</v>
      </c>
      <c r="F21" s="13">
        <v>4</v>
      </c>
      <c r="G21" s="13">
        <v>1</v>
      </c>
      <c r="H21" s="13">
        <v>16</v>
      </c>
      <c r="I21" s="13">
        <v>50</v>
      </c>
      <c r="J21" s="13">
        <v>50</v>
      </c>
      <c r="K21" s="14">
        <v>0</v>
      </c>
      <c r="L21" s="13">
        <v>13</v>
      </c>
      <c r="M21" s="13">
        <v>14</v>
      </c>
      <c r="N21" s="13">
        <v>50</v>
      </c>
      <c r="O21" s="15">
        <v>50</v>
      </c>
      <c r="P21" s="13">
        <v>50</v>
      </c>
      <c r="Q21" s="14">
        <v>50</v>
      </c>
      <c r="R21" s="15">
        <v>14</v>
      </c>
      <c r="S21" s="14">
        <v>14</v>
      </c>
      <c r="T21" s="14">
        <v>9</v>
      </c>
      <c r="U21" s="14">
        <v>15</v>
      </c>
      <c r="V21" s="8">
        <f t="shared" si="1"/>
        <v>500</v>
      </c>
      <c r="W21" s="13">
        <f>Q21+P21+O21+N21+J21+I21</f>
        <v>300</v>
      </c>
      <c r="X21" s="8">
        <f t="shared" si="2"/>
        <v>200</v>
      </c>
    </row>
    <row r="22" spans="1:229" x14ac:dyDescent="0.25">
      <c r="A22" s="33">
        <v>19</v>
      </c>
      <c r="B22" s="40" t="s">
        <v>53</v>
      </c>
      <c r="C22" s="40" t="s">
        <v>37</v>
      </c>
      <c r="D22" s="13">
        <v>14</v>
      </c>
      <c r="E22" s="14">
        <v>11</v>
      </c>
      <c r="F22" s="13">
        <v>19</v>
      </c>
      <c r="G22" s="14">
        <v>13</v>
      </c>
      <c r="H22" s="13">
        <v>50</v>
      </c>
      <c r="I22" s="13">
        <v>9</v>
      </c>
      <c r="J22" s="15">
        <v>50</v>
      </c>
      <c r="K22" s="15">
        <v>0</v>
      </c>
      <c r="L22" s="13">
        <v>50</v>
      </c>
      <c r="M22" s="14">
        <v>50</v>
      </c>
      <c r="N22" s="15">
        <v>50</v>
      </c>
      <c r="O22" s="15">
        <v>18</v>
      </c>
      <c r="P22" s="15">
        <v>8</v>
      </c>
      <c r="Q22" s="14">
        <v>50</v>
      </c>
      <c r="R22" s="14">
        <v>50</v>
      </c>
      <c r="S22" s="14">
        <v>50</v>
      </c>
      <c r="T22" s="14">
        <v>50</v>
      </c>
      <c r="U22" s="14">
        <v>50</v>
      </c>
      <c r="V22" s="8">
        <f t="shared" si="1"/>
        <v>592</v>
      </c>
      <c r="W22" s="13">
        <f>U22+T22+S22+R22+Q22+N22</f>
        <v>300</v>
      </c>
      <c r="X22" s="8">
        <f t="shared" si="2"/>
        <v>292</v>
      </c>
    </row>
    <row r="23" spans="1:229" x14ac:dyDescent="0.25">
      <c r="A23" s="33">
        <v>20</v>
      </c>
      <c r="B23" s="40" t="s">
        <v>87</v>
      </c>
      <c r="C23" s="40" t="s">
        <v>88</v>
      </c>
      <c r="D23" s="13">
        <v>1</v>
      </c>
      <c r="E23" s="13">
        <v>50</v>
      </c>
      <c r="F23" s="13">
        <v>8</v>
      </c>
      <c r="G23" s="13">
        <v>50</v>
      </c>
      <c r="H23" s="13">
        <v>24</v>
      </c>
      <c r="I23" s="13">
        <v>8</v>
      </c>
      <c r="J23" s="13">
        <v>50</v>
      </c>
      <c r="K23" s="13">
        <v>0</v>
      </c>
      <c r="L23" s="13">
        <v>50</v>
      </c>
      <c r="M23" s="13">
        <v>50</v>
      </c>
      <c r="N23" s="13">
        <v>50</v>
      </c>
      <c r="O23" s="15">
        <v>50</v>
      </c>
      <c r="P23" s="13">
        <v>50</v>
      </c>
      <c r="Q23" s="14">
        <v>50</v>
      </c>
      <c r="R23" s="14">
        <v>3</v>
      </c>
      <c r="S23" s="14">
        <v>50</v>
      </c>
      <c r="T23" s="14">
        <v>50</v>
      </c>
      <c r="U23" s="14">
        <v>1</v>
      </c>
      <c r="V23" s="8">
        <f t="shared" si="1"/>
        <v>595</v>
      </c>
      <c r="W23" s="13">
        <v>300</v>
      </c>
      <c r="X23" s="8">
        <f t="shared" si="2"/>
        <v>295</v>
      </c>
    </row>
    <row r="24" spans="1:229" x14ac:dyDescent="0.25">
      <c r="A24" s="33">
        <v>21</v>
      </c>
      <c r="B24" s="40" t="s">
        <v>38</v>
      </c>
      <c r="C24" s="40" t="s">
        <v>10</v>
      </c>
      <c r="D24" s="13">
        <v>50</v>
      </c>
      <c r="E24" s="14">
        <v>10</v>
      </c>
      <c r="F24" s="13">
        <v>3</v>
      </c>
      <c r="G24" s="13">
        <v>50</v>
      </c>
      <c r="H24" s="13">
        <v>50</v>
      </c>
      <c r="I24" s="14">
        <v>5</v>
      </c>
      <c r="J24" s="14">
        <v>50</v>
      </c>
      <c r="K24" s="14">
        <v>0</v>
      </c>
      <c r="L24" s="14">
        <v>50</v>
      </c>
      <c r="M24" s="14">
        <v>8</v>
      </c>
      <c r="N24" s="14">
        <v>50</v>
      </c>
      <c r="O24" s="15">
        <v>50</v>
      </c>
      <c r="P24" s="14">
        <v>11</v>
      </c>
      <c r="Q24" s="14">
        <v>9</v>
      </c>
      <c r="R24" s="14">
        <v>50</v>
      </c>
      <c r="S24" s="14">
        <v>50</v>
      </c>
      <c r="T24" s="14">
        <v>50</v>
      </c>
      <c r="U24" s="14">
        <v>50</v>
      </c>
      <c r="V24" s="8">
        <f t="shared" si="1"/>
        <v>596</v>
      </c>
      <c r="W24" s="13">
        <f>U24+T24+S24+R24+O24+N24</f>
        <v>300</v>
      </c>
      <c r="X24" s="8">
        <f t="shared" si="2"/>
        <v>296</v>
      </c>
    </row>
    <row r="25" spans="1:229" x14ac:dyDescent="0.25">
      <c r="A25" s="33">
        <v>22</v>
      </c>
      <c r="B25" s="40" t="s">
        <v>16</v>
      </c>
      <c r="C25" s="40" t="s">
        <v>19</v>
      </c>
      <c r="D25" s="13">
        <v>50</v>
      </c>
      <c r="E25" s="14">
        <v>50</v>
      </c>
      <c r="F25" s="13">
        <v>50</v>
      </c>
      <c r="G25" s="15">
        <v>50</v>
      </c>
      <c r="H25" s="13">
        <v>24</v>
      </c>
      <c r="I25" s="15">
        <v>18</v>
      </c>
      <c r="J25" s="13">
        <v>50</v>
      </c>
      <c r="K25" s="13">
        <v>0</v>
      </c>
      <c r="L25" s="13">
        <v>50</v>
      </c>
      <c r="M25" s="14">
        <v>50</v>
      </c>
      <c r="N25" s="15">
        <v>50</v>
      </c>
      <c r="O25" s="15">
        <v>50</v>
      </c>
      <c r="P25" s="15">
        <v>13</v>
      </c>
      <c r="Q25" s="14">
        <v>13</v>
      </c>
      <c r="R25" s="14">
        <v>16</v>
      </c>
      <c r="S25" s="14">
        <v>15</v>
      </c>
      <c r="T25" s="14">
        <v>9</v>
      </c>
      <c r="U25" s="14">
        <v>50</v>
      </c>
      <c r="V25" s="8">
        <f t="shared" si="1"/>
        <v>608</v>
      </c>
      <c r="W25" s="13">
        <v>300</v>
      </c>
      <c r="X25" s="8">
        <f t="shared" si="2"/>
        <v>308</v>
      </c>
    </row>
    <row r="26" spans="1:229" x14ac:dyDescent="0.25">
      <c r="A26" s="33">
        <v>23</v>
      </c>
      <c r="B26" s="40" t="s">
        <v>30</v>
      </c>
      <c r="C26" s="40" t="s">
        <v>56</v>
      </c>
      <c r="D26" s="13">
        <v>7</v>
      </c>
      <c r="E26" s="14">
        <v>50</v>
      </c>
      <c r="F26" s="13">
        <v>50</v>
      </c>
      <c r="G26" s="13">
        <v>50</v>
      </c>
      <c r="H26" s="13">
        <v>14</v>
      </c>
      <c r="I26" s="13">
        <v>50</v>
      </c>
      <c r="J26" s="15">
        <v>50</v>
      </c>
      <c r="K26" s="13">
        <v>0</v>
      </c>
      <c r="L26" s="13">
        <v>8</v>
      </c>
      <c r="M26" s="14">
        <v>12</v>
      </c>
      <c r="N26" s="15">
        <v>50</v>
      </c>
      <c r="O26" s="15">
        <v>18</v>
      </c>
      <c r="P26" s="15">
        <v>2</v>
      </c>
      <c r="Q26" s="14">
        <v>50</v>
      </c>
      <c r="R26" s="14">
        <v>50</v>
      </c>
      <c r="S26" s="14">
        <v>50</v>
      </c>
      <c r="T26" s="14">
        <v>50</v>
      </c>
      <c r="U26" s="14">
        <v>50</v>
      </c>
      <c r="V26" s="16">
        <f t="shared" si="1"/>
        <v>611</v>
      </c>
      <c r="W26" s="16">
        <f>U26+T26+S26+R26+Q26+J26</f>
        <v>300</v>
      </c>
      <c r="X26" s="16">
        <f t="shared" si="2"/>
        <v>311</v>
      </c>
    </row>
    <row r="27" spans="1:229" x14ac:dyDescent="0.25">
      <c r="A27" s="33">
        <v>24</v>
      </c>
      <c r="B27" s="40" t="s">
        <v>48</v>
      </c>
      <c r="C27" s="40" t="s">
        <v>13</v>
      </c>
      <c r="D27" s="13">
        <v>50</v>
      </c>
      <c r="E27" s="14">
        <v>50</v>
      </c>
      <c r="F27" s="13">
        <v>50</v>
      </c>
      <c r="G27" s="13">
        <v>50</v>
      </c>
      <c r="H27" s="13">
        <v>21</v>
      </c>
      <c r="I27" s="15">
        <v>20</v>
      </c>
      <c r="J27" s="15">
        <v>50</v>
      </c>
      <c r="K27" s="15">
        <v>0</v>
      </c>
      <c r="L27" s="13">
        <v>50</v>
      </c>
      <c r="M27" s="14">
        <v>50</v>
      </c>
      <c r="N27" s="15">
        <v>50</v>
      </c>
      <c r="O27" s="15">
        <v>13</v>
      </c>
      <c r="P27" s="14">
        <v>50</v>
      </c>
      <c r="Q27" s="14">
        <v>10</v>
      </c>
      <c r="R27" s="15">
        <v>17</v>
      </c>
      <c r="S27" s="14">
        <v>13</v>
      </c>
      <c r="T27" s="14">
        <v>50</v>
      </c>
      <c r="U27" s="14">
        <v>17</v>
      </c>
      <c r="V27" s="8">
        <f t="shared" si="1"/>
        <v>611</v>
      </c>
      <c r="W27" s="13">
        <v>300</v>
      </c>
      <c r="X27" s="8">
        <f t="shared" si="2"/>
        <v>311</v>
      </c>
    </row>
    <row r="28" spans="1:229" x14ac:dyDescent="0.25">
      <c r="A28" s="33">
        <v>25</v>
      </c>
      <c r="B28" s="40" t="s">
        <v>52</v>
      </c>
      <c r="C28" s="40" t="s">
        <v>22</v>
      </c>
      <c r="D28" s="13">
        <v>50</v>
      </c>
      <c r="E28" s="14">
        <v>50</v>
      </c>
      <c r="F28" s="13">
        <v>13</v>
      </c>
      <c r="G28" s="14">
        <v>50</v>
      </c>
      <c r="H28" s="13">
        <v>24</v>
      </c>
      <c r="I28" s="15">
        <v>50</v>
      </c>
      <c r="J28" s="13">
        <v>50</v>
      </c>
      <c r="K28" s="13">
        <v>0</v>
      </c>
      <c r="L28" s="13">
        <v>4</v>
      </c>
      <c r="M28" s="14">
        <v>4</v>
      </c>
      <c r="N28" s="15">
        <v>50</v>
      </c>
      <c r="O28" s="15">
        <v>50</v>
      </c>
      <c r="P28" s="15">
        <v>12</v>
      </c>
      <c r="Q28" s="14">
        <v>50</v>
      </c>
      <c r="R28" s="15">
        <v>50</v>
      </c>
      <c r="S28" s="14">
        <v>50</v>
      </c>
      <c r="T28" s="14">
        <v>9</v>
      </c>
      <c r="U28" s="14">
        <v>50</v>
      </c>
      <c r="V28" s="16">
        <f t="shared" si="1"/>
        <v>616</v>
      </c>
      <c r="W28" s="16">
        <v>300</v>
      </c>
      <c r="X28" s="16">
        <f t="shared" si="2"/>
        <v>316</v>
      </c>
    </row>
    <row r="29" spans="1:229" x14ac:dyDescent="0.25">
      <c r="A29" s="33">
        <v>26</v>
      </c>
      <c r="B29" s="40" t="s">
        <v>81</v>
      </c>
      <c r="C29" s="40" t="s">
        <v>161</v>
      </c>
      <c r="D29" s="13">
        <v>50</v>
      </c>
      <c r="E29" s="13">
        <v>50</v>
      </c>
      <c r="F29" s="13">
        <v>50</v>
      </c>
      <c r="G29" s="13">
        <v>50</v>
      </c>
      <c r="H29" s="13">
        <v>9</v>
      </c>
      <c r="I29" s="13">
        <v>12</v>
      </c>
      <c r="J29" s="13">
        <v>2</v>
      </c>
      <c r="K29" s="13">
        <v>0</v>
      </c>
      <c r="L29" s="13">
        <v>1</v>
      </c>
      <c r="M29" s="13">
        <v>50</v>
      </c>
      <c r="N29" s="13">
        <v>50</v>
      </c>
      <c r="O29" s="15">
        <v>50</v>
      </c>
      <c r="P29" s="13">
        <v>15</v>
      </c>
      <c r="Q29" s="14">
        <v>50</v>
      </c>
      <c r="R29" s="14">
        <v>50</v>
      </c>
      <c r="S29" s="14">
        <v>50</v>
      </c>
      <c r="T29" s="14">
        <v>50</v>
      </c>
      <c r="U29" s="14">
        <v>50</v>
      </c>
      <c r="V29" s="8">
        <f t="shared" si="1"/>
        <v>639</v>
      </c>
      <c r="W29" s="13">
        <v>300</v>
      </c>
      <c r="X29" s="8">
        <f t="shared" si="2"/>
        <v>339</v>
      </c>
    </row>
    <row r="30" spans="1:229" x14ac:dyDescent="0.25">
      <c r="A30" s="33">
        <v>27</v>
      </c>
      <c r="B30" s="40" t="s">
        <v>156</v>
      </c>
      <c r="C30" s="40" t="s">
        <v>10</v>
      </c>
      <c r="D30" s="13">
        <v>19</v>
      </c>
      <c r="E30" s="13">
        <v>50</v>
      </c>
      <c r="F30" s="13">
        <v>50</v>
      </c>
      <c r="G30" s="13">
        <v>50</v>
      </c>
      <c r="H30" s="13">
        <v>17</v>
      </c>
      <c r="I30" s="13">
        <v>50</v>
      </c>
      <c r="J30" s="13">
        <v>50</v>
      </c>
      <c r="K30" s="13">
        <v>0</v>
      </c>
      <c r="L30" s="13">
        <v>5</v>
      </c>
      <c r="M30" s="13">
        <v>50</v>
      </c>
      <c r="N30" s="13">
        <v>50</v>
      </c>
      <c r="O30" s="15">
        <v>50</v>
      </c>
      <c r="P30" s="13">
        <v>50</v>
      </c>
      <c r="Q30" s="13">
        <v>50</v>
      </c>
      <c r="R30" s="13">
        <v>6</v>
      </c>
      <c r="S30" s="13">
        <v>50</v>
      </c>
      <c r="T30" s="13">
        <v>50</v>
      </c>
      <c r="U30" s="13">
        <v>50</v>
      </c>
      <c r="V30" s="8">
        <f t="shared" si="1"/>
        <v>697</v>
      </c>
      <c r="W30" s="13">
        <v>300</v>
      </c>
      <c r="X30" s="8">
        <f t="shared" si="2"/>
        <v>397</v>
      </c>
    </row>
    <row r="31" spans="1:229" ht="13.8" x14ac:dyDescent="0.3">
      <c r="A31" s="33">
        <v>28</v>
      </c>
      <c r="B31" s="41" t="s">
        <v>33</v>
      </c>
      <c r="C31" s="39" t="s">
        <v>20</v>
      </c>
      <c r="D31" s="13">
        <v>50</v>
      </c>
      <c r="E31" s="13">
        <v>50</v>
      </c>
      <c r="F31" s="13">
        <v>50</v>
      </c>
      <c r="G31" s="13">
        <v>50</v>
      </c>
      <c r="H31" s="13">
        <v>20</v>
      </c>
      <c r="I31" s="13">
        <v>50</v>
      </c>
      <c r="J31" s="13">
        <v>50</v>
      </c>
      <c r="K31" s="13">
        <v>0</v>
      </c>
      <c r="L31" s="14">
        <v>50</v>
      </c>
      <c r="M31" s="15">
        <v>1</v>
      </c>
      <c r="N31" s="15">
        <v>50</v>
      </c>
      <c r="O31" s="15">
        <v>50</v>
      </c>
      <c r="P31" s="14">
        <v>50</v>
      </c>
      <c r="Q31" s="15">
        <v>50</v>
      </c>
      <c r="R31" s="14">
        <v>1</v>
      </c>
      <c r="S31" s="14">
        <v>50</v>
      </c>
      <c r="T31" s="14">
        <v>50</v>
      </c>
      <c r="U31" s="14">
        <v>50</v>
      </c>
      <c r="V31" s="8">
        <f t="shared" si="1"/>
        <v>722</v>
      </c>
      <c r="W31" s="13">
        <v>300</v>
      </c>
      <c r="X31" s="8">
        <f t="shared" si="2"/>
        <v>422</v>
      </c>
    </row>
    <row r="32" spans="1:229" x14ac:dyDescent="0.25">
      <c r="A32" s="33">
        <v>29</v>
      </c>
      <c r="B32" s="40" t="s">
        <v>30</v>
      </c>
      <c r="C32" s="40" t="s">
        <v>54</v>
      </c>
      <c r="D32" s="14">
        <v>50</v>
      </c>
      <c r="E32" s="13">
        <v>50</v>
      </c>
      <c r="F32" s="13">
        <v>50</v>
      </c>
      <c r="G32" s="13">
        <v>50</v>
      </c>
      <c r="H32" s="13">
        <v>50</v>
      </c>
      <c r="I32" s="13">
        <v>50</v>
      </c>
      <c r="J32" s="14">
        <v>50</v>
      </c>
      <c r="K32" s="13">
        <v>0</v>
      </c>
      <c r="L32" s="14">
        <v>50</v>
      </c>
      <c r="M32" s="15">
        <v>50</v>
      </c>
      <c r="N32" s="15">
        <v>50</v>
      </c>
      <c r="O32" s="15">
        <v>50</v>
      </c>
      <c r="P32" s="14">
        <v>4</v>
      </c>
      <c r="Q32" s="14">
        <v>50</v>
      </c>
      <c r="R32" s="14">
        <v>13</v>
      </c>
      <c r="S32" s="14">
        <v>5</v>
      </c>
      <c r="T32" s="14">
        <v>50</v>
      </c>
      <c r="U32" s="14">
        <v>50</v>
      </c>
      <c r="V32" s="8">
        <f t="shared" si="1"/>
        <v>722</v>
      </c>
      <c r="W32" s="13">
        <v>300</v>
      </c>
      <c r="X32" s="8">
        <f t="shared" si="2"/>
        <v>422</v>
      </c>
    </row>
    <row r="33" spans="1:24" x14ac:dyDescent="0.25">
      <c r="A33" s="33">
        <v>30</v>
      </c>
      <c r="B33" s="40" t="s">
        <v>162</v>
      </c>
      <c r="C33" s="40" t="s">
        <v>92</v>
      </c>
      <c r="D33" s="13">
        <v>50</v>
      </c>
      <c r="E33" s="14">
        <v>50</v>
      </c>
      <c r="F33" s="13">
        <v>50</v>
      </c>
      <c r="G33" s="13">
        <v>50</v>
      </c>
      <c r="H33" s="13">
        <v>50</v>
      </c>
      <c r="I33" s="13">
        <v>11</v>
      </c>
      <c r="J33" s="13">
        <v>18</v>
      </c>
      <c r="K33" s="13">
        <v>0</v>
      </c>
      <c r="L33" s="14">
        <v>50</v>
      </c>
      <c r="M33" s="15">
        <v>50</v>
      </c>
      <c r="N33" s="15">
        <v>50</v>
      </c>
      <c r="O33" s="15">
        <v>50</v>
      </c>
      <c r="P33" s="14">
        <v>50</v>
      </c>
      <c r="Q33" s="14">
        <v>12</v>
      </c>
      <c r="R33" s="14">
        <v>50</v>
      </c>
      <c r="S33" s="14">
        <v>50</v>
      </c>
      <c r="T33" s="14">
        <v>50</v>
      </c>
      <c r="U33" s="14">
        <v>50</v>
      </c>
      <c r="V33" s="8">
        <f t="shared" si="1"/>
        <v>741</v>
      </c>
      <c r="W33" s="16">
        <v>300</v>
      </c>
      <c r="X33" s="8">
        <f t="shared" si="2"/>
        <v>441</v>
      </c>
    </row>
    <row r="34" spans="1:24" x14ac:dyDescent="0.25">
      <c r="A34" s="33"/>
      <c r="B34" s="40"/>
      <c r="C34" s="40"/>
      <c r="D34" s="13"/>
      <c r="E34" s="14"/>
      <c r="F34" s="13"/>
      <c r="G34" s="13"/>
      <c r="H34" s="13"/>
      <c r="I34" s="13"/>
      <c r="J34" s="13"/>
      <c r="K34" s="13"/>
      <c r="L34" s="14"/>
      <c r="M34" s="15"/>
      <c r="N34" s="15"/>
      <c r="O34" s="15"/>
      <c r="P34" s="14"/>
      <c r="Q34" s="14"/>
      <c r="R34" s="14"/>
      <c r="S34" s="14"/>
      <c r="T34" s="14"/>
      <c r="U34" s="14"/>
      <c r="V34" s="8"/>
      <c r="W34" s="16"/>
      <c r="X34" s="8"/>
    </row>
    <row r="35" spans="1:24" x14ac:dyDescent="0.25">
      <c r="A35" s="33"/>
      <c r="B35" s="40"/>
      <c r="C35" s="40"/>
      <c r="D35" s="13"/>
      <c r="E35" s="14"/>
      <c r="F35" s="13"/>
      <c r="G35" s="13"/>
      <c r="H35" s="13"/>
      <c r="I35" s="13"/>
      <c r="J35" s="13"/>
      <c r="K35" s="13"/>
      <c r="L35" s="14"/>
      <c r="M35" s="15"/>
      <c r="N35" s="15"/>
      <c r="O35" s="15"/>
      <c r="P35" s="14"/>
      <c r="Q35" s="14"/>
      <c r="R35" s="14"/>
      <c r="S35" s="14"/>
      <c r="T35" s="14"/>
      <c r="U35" s="14"/>
      <c r="V35" s="8"/>
      <c r="W35" s="16"/>
      <c r="X35" s="8"/>
    </row>
    <row r="36" spans="1:24" x14ac:dyDescent="0.25">
      <c r="A36" s="33"/>
      <c r="B36" s="40"/>
      <c r="C36" s="40"/>
      <c r="D36" s="13"/>
      <c r="E36" s="14"/>
      <c r="F36" s="13"/>
      <c r="G36" s="13"/>
      <c r="H36" s="13"/>
      <c r="I36" s="13"/>
      <c r="J36" s="13"/>
      <c r="K36" s="13"/>
      <c r="L36" s="14"/>
      <c r="M36" s="15"/>
      <c r="N36" s="15"/>
      <c r="O36" s="15"/>
      <c r="P36" s="14"/>
      <c r="Q36" s="14"/>
      <c r="R36" s="14"/>
      <c r="S36" s="14"/>
      <c r="T36" s="14"/>
      <c r="U36" s="14"/>
      <c r="V36" s="8"/>
      <c r="W36" s="16"/>
      <c r="X36" s="8"/>
    </row>
    <row r="37" spans="1:24" x14ac:dyDescent="0.25">
      <c r="A37" s="33">
        <v>31</v>
      </c>
      <c r="B37" s="40" t="s">
        <v>157</v>
      </c>
      <c r="C37" s="40" t="s">
        <v>160</v>
      </c>
      <c r="D37" s="13">
        <v>19</v>
      </c>
      <c r="E37" s="13">
        <v>17</v>
      </c>
      <c r="F37" s="13">
        <v>50</v>
      </c>
      <c r="G37" s="13">
        <v>21</v>
      </c>
      <c r="H37" s="13">
        <v>50</v>
      </c>
      <c r="I37" s="13">
        <v>50</v>
      </c>
      <c r="J37" s="15">
        <v>50</v>
      </c>
      <c r="K37" s="13">
        <v>0</v>
      </c>
      <c r="L37" s="14">
        <v>50</v>
      </c>
      <c r="M37" s="15">
        <v>50</v>
      </c>
      <c r="N37" s="15">
        <v>50</v>
      </c>
      <c r="O37" s="15">
        <v>50</v>
      </c>
      <c r="P37" s="14">
        <v>50</v>
      </c>
      <c r="Q37" s="15">
        <v>50</v>
      </c>
      <c r="R37" s="14">
        <v>50</v>
      </c>
      <c r="S37" s="14">
        <v>50</v>
      </c>
      <c r="T37" s="14">
        <v>50</v>
      </c>
      <c r="U37" s="14">
        <v>50</v>
      </c>
      <c r="V37" s="8">
        <f t="shared" si="1"/>
        <v>757</v>
      </c>
      <c r="W37" s="13">
        <v>300</v>
      </c>
      <c r="X37" s="8">
        <f t="shared" si="2"/>
        <v>457</v>
      </c>
    </row>
    <row r="38" spans="1:24" x14ac:dyDescent="0.25">
      <c r="A38" s="33">
        <v>32</v>
      </c>
      <c r="B38" s="40" t="s">
        <v>168</v>
      </c>
      <c r="C38" s="40" t="s">
        <v>11</v>
      </c>
      <c r="D38" s="14">
        <v>50</v>
      </c>
      <c r="E38" s="13">
        <v>50</v>
      </c>
      <c r="F38" s="13">
        <v>50</v>
      </c>
      <c r="G38" s="13">
        <v>50</v>
      </c>
      <c r="H38" s="13">
        <v>50</v>
      </c>
      <c r="I38" s="13">
        <v>4</v>
      </c>
      <c r="J38" s="14">
        <v>4</v>
      </c>
      <c r="K38" s="13">
        <v>0</v>
      </c>
      <c r="L38" s="14">
        <v>50</v>
      </c>
      <c r="M38" s="15">
        <v>50</v>
      </c>
      <c r="N38" s="15">
        <v>50</v>
      </c>
      <c r="O38" s="15">
        <v>50</v>
      </c>
      <c r="P38" s="14">
        <v>50</v>
      </c>
      <c r="Q38" s="14">
        <v>50</v>
      </c>
      <c r="R38" s="14">
        <v>50</v>
      </c>
      <c r="S38" s="14">
        <v>50</v>
      </c>
      <c r="T38" s="14">
        <v>50</v>
      </c>
      <c r="U38" s="14">
        <v>50</v>
      </c>
      <c r="V38" s="8">
        <f t="shared" si="1"/>
        <v>758</v>
      </c>
      <c r="W38" s="13">
        <v>300</v>
      </c>
      <c r="X38" s="8">
        <f t="shared" si="2"/>
        <v>458</v>
      </c>
    </row>
    <row r="39" spans="1:24" x14ac:dyDescent="0.25">
      <c r="A39" s="33">
        <v>33</v>
      </c>
      <c r="B39" s="40" t="s">
        <v>159</v>
      </c>
      <c r="C39" s="40" t="s">
        <v>72</v>
      </c>
      <c r="D39" s="13">
        <v>50</v>
      </c>
      <c r="E39" s="14">
        <v>50</v>
      </c>
      <c r="F39" s="13">
        <v>50</v>
      </c>
      <c r="G39" s="14">
        <v>2</v>
      </c>
      <c r="H39" s="13">
        <v>50</v>
      </c>
      <c r="I39" s="14">
        <v>50</v>
      </c>
      <c r="J39" s="14">
        <v>50</v>
      </c>
      <c r="K39" s="14">
        <v>0</v>
      </c>
      <c r="L39" s="13">
        <v>50</v>
      </c>
      <c r="M39" s="14">
        <v>50</v>
      </c>
      <c r="N39" s="14">
        <v>50</v>
      </c>
      <c r="O39" s="15">
        <v>50</v>
      </c>
      <c r="P39" s="14">
        <v>50</v>
      </c>
      <c r="Q39" s="14">
        <v>50</v>
      </c>
      <c r="R39" s="14">
        <v>50</v>
      </c>
      <c r="S39" s="14">
        <v>50</v>
      </c>
      <c r="T39" s="14">
        <v>50</v>
      </c>
      <c r="U39" s="14">
        <v>50</v>
      </c>
      <c r="V39" s="8">
        <f t="shared" si="1"/>
        <v>802</v>
      </c>
      <c r="W39" s="13">
        <v>300</v>
      </c>
      <c r="X39" s="8">
        <f t="shared" si="2"/>
        <v>502</v>
      </c>
    </row>
    <row r="40" spans="1:24" x14ac:dyDescent="0.25">
      <c r="A40" s="33">
        <v>34</v>
      </c>
      <c r="B40" s="40" t="s">
        <v>127</v>
      </c>
      <c r="C40" s="40" t="s">
        <v>164</v>
      </c>
      <c r="D40" s="13">
        <v>50</v>
      </c>
      <c r="E40" s="14">
        <v>50</v>
      </c>
      <c r="F40" s="13">
        <v>50</v>
      </c>
      <c r="G40" s="13">
        <v>50</v>
      </c>
      <c r="H40" s="13">
        <v>50</v>
      </c>
      <c r="I40" s="13">
        <v>50</v>
      </c>
      <c r="J40" s="13">
        <v>11</v>
      </c>
      <c r="K40" s="13">
        <v>0</v>
      </c>
      <c r="L40" s="13">
        <v>50</v>
      </c>
      <c r="M40" s="14">
        <v>50</v>
      </c>
      <c r="N40" s="15">
        <v>50</v>
      </c>
      <c r="O40" s="15">
        <v>50</v>
      </c>
      <c r="P40" s="15">
        <v>50</v>
      </c>
      <c r="Q40" s="14">
        <v>50</v>
      </c>
      <c r="R40" s="14">
        <v>50</v>
      </c>
      <c r="S40" s="14">
        <v>50</v>
      </c>
      <c r="T40" s="14">
        <v>50</v>
      </c>
      <c r="U40" s="14">
        <v>50</v>
      </c>
      <c r="V40" s="8">
        <f t="shared" si="1"/>
        <v>811</v>
      </c>
      <c r="W40" s="13">
        <v>300</v>
      </c>
      <c r="X40" s="8">
        <f t="shared" si="2"/>
        <v>511</v>
      </c>
    </row>
    <row r="41" spans="1:24" x14ac:dyDescent="0.25">
      <c r="A41" s="33">
        <v>35</v>
      </c>
      <c r="B41" s="42" t="s">
        <v>165</v>
      </c>
      <c r="C41" s="40" t="s">
        <v>78</v>
      </c>
      <c r="D41" s="14">
        <v>50</v>
      </c>
      <c r="E41" s="13">
        <v>50</v>
      </c>
      <c r="F41" s="13">
        <v>50</v>
      </c>
      <c r="G41" s="13">
        <v>50</v>
      </c>
      <c r="H41" s="13">
        <v>50</v>
      </c>
      <c r="I41" s="13">
        <v>50</v>
      </c>
      <c r="J41" s="14">
        <v>50</v>
      </c>
      <c r="K41" s="13">
        <v>0</v>
      </c>
      <c r="L41" s="14">
        <v>18</v>
      </c>
      <c r="M41" s="15">
        <v>50</v>
      </c>
      <c r="N41" s="15">
        <v>50</v>
      </c>
      <c r="O41" s="15">
        <v>50</v>
      </c>
      <c r="P41" s="14">
        <v>50</v>
      </c>
      <c r="Q41" s="14">
        <v>50</v>
      </c>
      <c r="R41" s="14">
        <v>50</v>
      </c>
      <c r="S41" s="14">
        <v>50</v>
      </c>
      <c r="T41" s="14">
        <v>50</v>
      </c>
      <c r="U41" s="14">
        <v>50</v>
      </c>
      <c r="V41" s="8">
        <f t="shared" si="1"/>
        <v>818</v>
      </c>
      <c r="W41" s="13">
        <v>300</v>
      </c>
      <c r="X41" s="8">
        <f t="shared" si="2"/>
        <v>518</v>
      </c>
    </row>
    <row r="42" spans="1:24" x14ac:dyDescent="0.25">
      <c r="A42" s="33">
        <v>36</v>
      </c>
      <c r="B42" s="40" t="s">
        <v>167</v>
      </c>
      <c r="C42" s="40" t="s">
        <v>105</v>
      </c>
      <c r="D42" s="14">
        <v>50</v>
      </c>
      <c r="E42" s="13">
        <v>50</v>
      </c>
      <c r="F42" s="13">
        <v>50</v>
      </c>
      <c r="G42" s="13">
        <v>50</v>
      </c>
      <c r="H42" s="13">
        <v>50</v>
      </c>
      <c r="I42" s="13">
        <v>50</v>
      </c>
      <c r="J42" s="14">
        <v>50</v>
      </c>
      <c r="K42" s="13">
        <v>0</v>
      </c>
      <c r="L42" s="14">
        <v>50</v>
      </c>
      <c r="M42" s="15">
        <v>50</v>
      </c>
      <c r="N42" s="15">
        <v>50</v>
      </c>
      <c r="O42" s="15">
        <v>18</v>
      </c>
      <c r="P42" s="14">
        <v>50</v>
      </c>
      <c r="Q42" s="14">
        <v>50</v>
      </c>
      <c r="R42" s="14">
        <v>50</v>
      </c>
      <c r="S42" s="14">
        <v>50</v>
      </c>
      <c r="T42" s="14">
        <v>50</v>
      </c>
      <c r="U42" s="14">
        <v>50</v>
      </c>
      <c r="V42" s="8">
        <f t="shared" si="1"/>
        <v>818</v>
      </c>
      <c r="W42" s="13">
        <v>300</v>
      </c>
      <c r="X42" s="8">
        <f t="shared" si="2"/>
        <v>518</v>
      </c>
    </row>
    <row r="43" spans="1:24" x14ac:dyDescent="0.25">
      <c r="A43" s="33">
        <v>37</v>
      </c>
      <c r="B43" s="40" t="s">
        <v>96</v>
      </c>
      <c r="C43" s="40" t="s">
        <v>95</v>
      </c>
      <c r="D43" s="14">
        <v>50</v>
      </c>
      <c r="E43" s="13">
        <v>50</v>
      </c>
      <c r="F43" s="13">
        <v>50</v>
      </c>
      <c r="G43" s="13">
        <v>50</v>
      </c>
      <c r="H43" s="13">
        <v>50</v>
      </c>
      <c r="I43" s="13">
        <v>50</v>
      </c>
      <c r="J43" s="14">
        <v>50</v>
      </c>
      <c r="K43" s="13">
        <v>0</v>
      </c>
      <c r="L43" s="14">
        <v>50</v>
      </c>
      <c r="M43" s="15">
        <v>50</v>
      </c>
      <c r="N43" s="15">
        <v>50</v>
      </c>
      <c r="O43" s="15">
        <v>18</v>
      </c>
      <c r="P43" s="14">
        <v>50</v>
      </c>
      <c r="Q43" s="14">
        <v>50</v>
      </c>
      <c r="R43" s="14">
        <v>50</v>
      </c>
      <c r="S43" s="14">
        <v>50</v>
      </c>
      <c r="T43" s="14">
        <v>50</v>
      </c>
      <c r="U43" s="14">
        <v>50</v>
      </c>
      <c r="V43" s="8">
        <f t="shared" si="1"/>
        <v>818</v>
      </c>
      <c r="W43" s="13">
        <v>300</v>
      </c>
      <c r="X43" s="8">
        <f t="shared" si="2"/>
        <v>518</v>
      </c>
    </row>
    <row r="44" spans="1:24" x14ac:dyDescent="0.25">
      <c r="A44" s="33">
        <v>38</v>
      </c>
      <c r="B44" s="40" t="s">
        <v>170</v>
      </c>
      <c r="C44" s="40" t="s">
        <v>115</v>
      </c>
      <c r="D44" s="14">
        <v>50</v>
      </c>
      <c r="E44" s="13">
        <v>50</v>
      </c>
      <c r="F44" s="13">
        <v>50</v>
      </c>
      <c r="G44" s="13">
        <v>50</v>
      </c>
      <c r="H44" s="13">
        <v>50</v>
      </c>
      <c r="I44" s="13">
        <v>50</v>
      </c>
      <c r="J44" s="14">
        <v>50</v>
      </c>
      <c r="K44" s="13">
        <v>0</v>
      </c>
      <c r="L44" s="14">
        <v>50</v>
      </c>
      <c r="M44" s="15">
        <v>50</v>
      </c>
      <c r="N44" s="15">
        <v>50</v>
      </c>
      <c r="O44" s="15">
        <v>50</v>
      </c>
      <c r="P44" s="14">
        <v>50</v>
      </c>
      <c r="Q44" s="14">
        <v>50</v>
      </c>
      <c r="R44" s="14">
        <v>50</v>
      </c>
      <c r="S44" s="14">
        <v>50</v>
      </c>
      <c r="T44" s="14">
        <v>50</v>
      </c>
      <c r="U44" s="14">
        <v>19</v>
      </c>
      <c r="V44" s="8">
        <f t="shared" si="1"/>
        <v>819</v>
      </c>
      <c r="W44" s="13">
        <v>300</v>
      </c>
      <c r="X44" s="8">
        <f t="shared" si="2"/>
        <v>519</v>
      </c>
    </row>
    <row r="45" spans="1:24" x14ac:dyDescent="0.25">
      <c r="A45" s="33">
        <v>39</v>
      </c>
      <c r="B45" s="40" t="s">
        <v>163</v>
      </c>
      <c r="C45" s="40" t="s">
        <v>158</v>
      </c>
      <c r="D45" s="14">
        <v>50</v>
      </c>
      <c r="E45" s="13">
        <v>50</v>
      </c>
      <c r="F45" s="13">
        <v>20</v>
      </c>
      <c r="G45" s="13">
        <v>50</v>
      </c>
      <c r="H45" s="13">
        <v>50</v>
      </c>
      <c r="I45" s="13">
        <v>50</v>
      </c>
      <c r="J45" s="14">
        <v>50</v>
      </c>
      <c r="K45" s="13">
        <v>0</v>
      </c>
      <c r="L45" s="14">
        <v>50</v>
      </c>
      <c r="M45" s="15">
        <v>50</v>
      </c>
      <c r="N45" s="15">
        <v>50</v>
      </c>
      <c r="O45" s="15">
        <v>50</v>
      </c>
      <c r="P45" s="14">
        <v>50</v>
      </c>
      <c r="Q45" s="14">
        <v>50</v>
      </c>
      <c r="R45" s="14">
        <v>50</v>
      </c>
      <c r="S45" s="14">
        <v>50</v>
      </c>
      <c r="T45" s="14">
        <v>50</v>
      </c>
      <c r="U45" s="14">
        <v>50</v>
      </c>
      <c r="V45" s="8">
        <f t="shared" si="1"/>
        <v>820</v>
      </c>
      <c r="W45" s="13">
        <v>300</v>
      </c>
      <c r="X45" s="8">
        <f t="shared" si="2"/>
        <v>520</v>
      </c>
    </row>
    <row r="46" spans="1:24" x14ac:dyDescent="0.25">
      <c r="A46" s="33">
        <v>40</v>
      </c>
      <c r="B46" s="40" t="s">
        <v>166</v>
      </c>
      <c r="C46" s="40" t="s">
        <v>78</v>
      </c>
      <c r="D46" s="14">
        <v>50</v>
      </c>
      <c r="E46" s="13">
        <v>50</v>
      </c>
      <c r="F46" s="13">
        <v>50</v>
      </c>
      <c r="G46" s="13">
        <v>50</v>
      </c>
      <c r="H46" s="13">
        <v>50</v>
      </c>
      <c r="I46" s="13">
        <v>50</v>
      </c>
      <c r="J46" s="14">
        <v>50</v>
      </c>
      <c r="K46" s="13">
        <v>0</v>
      </c>
      <c r="L46" s="14">
        <v>25</v>
      </c>
      <c r="M46" s="15">
        <v>50</v>
      </c>
      <c r="N46" s="15">
        <v>50</v>
      </c>
      <c r="O46" s="15">
        <v>50</v>
      </c>
      <c r="P46" s="14">
        <v>50</v>
      </c>
      <c r="Q46" s="14">
        <v>50</v>
      </c>
      <c r="R46" s="14">
        <v>50</v>
      </c>
      <c r="S46" s="14">
        <v>50</v>
      </c>
      <c r="T46" s="14">
        <v>50</v>
      </c>
      <c r="U46" s="14">
        <v>50</v>
      </c>
      <c r="V46" s="8">
        <f t="shared" si="1"/>
        <v>825</v>
      </c>
      <c r="W46" s="13">
        <v>300</v>
      </c>
      <c r="X46" s="8">
        <f t="shared" si="2"/>
        <v>525</v>
      </c>
    </row>
  </sheetData>
  <sortState xmlns:xlrd2="http://schemas.microsoft.com/office/spreadsheetml/2017/richdata2" ref="A4:HU43">
    <sortCondition ref="X4:X43"/>
  </sortState>
  <mergeCells count="1">
    <mergeCell ref="B1:S1"/>
  </mergeCells>
  <hyperlinks>
    <hyperlink ref="C43" r:id="rId1" display="mailto:brendvlaanderen@gmail.com" xr:uid="{00000000-0004-0000-0000-000000000000}"/>
    <hyperlink ref="C11" r:id="rId2" display="mailto:brendvlaanderen@gmail.com" xr:uid="{00000000-0004-0000-0000-000001000000}"/>
    <hyperlink ref="C32" r:id="rId3" display="mailto:brendvlaanderen@gmail.com" xr:uid="{00000000-0004-0000-0000-000002000000}"/>
    <hyperlink ref="C42" r:id="rId4" display="mailto:brendvlaanderen@gmail.com" xr:uid="{00000000-0004-0000-0000-000003000000}"/>
  </hyperlinks>
  <pageMargins left="0.7" right="0.7" top="0.75" bottom="0.75" header="0.3" footer="0.3"/>
  <pageSetup paperSize="9" orientation="landscape" horizontalDpi="4294967293" verticalDpi="4294967293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U47"/>
  <sheetViews>
    <sheetView zoomScale="120" zoomScaleNormal="120" workbookViewId="0">
      <selection activeCell="C10" sqref="C10"/>
    </sheetView>
  </sheetViews>
  <sheetFormatPr defaultColWidth="9.6640625" defaultRowHeight="13.2" x14ac:dyDescent="0.25"/>
  <cols>
    <col min="1" max="1" width="2.88671875" style="22" customWidth="1"/>
    <col min="2" max="2" width="17.6640625" style="3" customWidth="1"/>
    <col min="3" max="3" width="21.44140625" style="3" bestFit="1" customWidth="1"/>
    <col min="4" max="5" width="3.33203125" style="23" bestFit="1" customWidth="1"/>
    <col min="6" max="6" width="4.44140625" style="23" customWidth="1"/>
    <col min="7" max="8" width="4.21875" style="23" customWidth="1"/>
    <col min="9" max="9" width="3.33203125" style="23" bestFit="1" customWidth="1"/>
    <col min="10" max="10" width="4.21875" style="24" customWidth="1"/>
    <col min="11" max="12" width="4.21875" style="23" customWidth="1"/>
    <col min="13" max="13" width="3.33203125" style="23" bestFit="1" customWidth="1"/>
    <col min="14" max="16" width="4.21875" style="23" customWidth="1"/>
    <col min="17" max="18" width="3.33203125" style="23" bestFit="1" customWidth="1"/>
    <col min="19" max="20" width="4.21875" style="23" customWidth="1"/>
    <col min="21" max="21" width="4.21875" style="25" customWidth="1"/>
    <col min="22" max="22" width="5.44140625" style="27" bestFit="1" customWidth="1"/>
    <col min="23" max="23" width="6.109375" style="25" bestFit="1" customWidth="1"/>
    <col min="24" max="24" width="3.77734375" style="3" bestFit="1" customWidth="1"/>
    <col min="25" max="34" width="2.44140625" style="38" bestFit="1" customWidth="1"/>
    <col min="35" max="35" width="3.44140625" style="38" bestFit="1" customWidth="1"/>
    <col min="36" max="36" width="5.44140625" style="38" bestFit="1" customWidth="1"/>
    <col min="37" max="16384" width="9.6640625" style="3"/>
  </cols>
  <sheetData>
    <row r="1" spans="1:229" ht="17.25" customHeight="1" x14ac:dyDescent="0.25">
      <c r="A1" s="1"/>
      <c r="B1" s="64" t="s">
        <v>151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V1" s="35" t="s">
        <v>24</v>
      </c>
      <c r="W1" s="36" t="s">
        <v>36</v>
      </c>
      <c r="X1" s="37" t="s">
        <v>34</v>
      </c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</row>
    <row r="2" spans="1:229" s="11" customFormat="1" x14ac:dyDescent="0.25">
      <c r="A2" s="4"/>
      <c r="B2" s="5" t="s">
        <v>2</v>
      </c>
      <c r="C2" s="6" t="s">
        <v>1</v>
      </c>
      <c r="D2" s="6">
        <v>43222</v>
      </c>
      <c r="E2" s="6">
        <f>D2+7</f>
        <v>43229</v>
      </c>
      <c r="F2" s="6">
        <f>+E2+7</f>
        <v>43236</v>
      </c>
      <c r="G2" s="6">
        <f t="shared" ref="G2:R2" si="0">+F2+7</f>
        <v>43243</v>
      </c>
      <c r="H2" s="6">
        <f t="shared" si="0"/>
        <v>43250</v>
      </c>
      <c r="I2" s="6">
        <f t="shared" si="0"/>
        <v>43257</v>
      </c>
      <c r="J2" s="6">
        <f t="shared" si="0"/>
        <v>43264</v>
      </c>
      <c r="K2" s="6">
        <f t="shared" si="0"/>
        <v>43271</v>
      </c>
      <c r="L2" s="6">
        <f t="shared" si="0"/>
        <v>43278</v>
      </c>
      <c r="M2" s="6">
        <f t="shared" si="0"/>
        <v>43285</v>
      </c>
      <c r="N2" s="6">
        <f t="shared" si="0"/>
        <v>43292</v>
      </c>
      <c r="O2" s="6">
        <f t="shared" si="0"/>
        <v>43299</v>
      </c>
      <c r="P2" s="6">
        <f t="shared" si="0"/>
        <v>43306</v>
      </c>
      <c r="Q2" s="6">
        <f t="shared" si="0"/>
        <v>43313</v>
      </c>
      <c r="R2" s="6">
        <f t="shared" si="0"/>
        <v>43320</v>
      </c>
      <c r="S2" s="6">
        <f>+R2+7</f>
        <v>43327</v>
      </c>
      <c r="T2" s="6">
        <v>43334</v>
      </c>
      <c r="U2" s="6">
        <v>43341</v>
      </c>
      <c r="V2" s="34" t="s">
        <v>25</v>
      </c>
      <c r="W2" s="16" t="s">
        <v>26</v>
      </c>
      <c r="X2" s="34" t="s">
        <v>35</v>
      </c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</row>
    <row r="3" spans="1:229" s="11" customFormat="1" x14ac:dyDescent="0.25">
      <c r="A3" s="4"/>
      <c r="B3" s="13"/>
      <c r="C3" s="13"/>
      <c r="D3" s="13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7"/>
      <c r="W3" s="8"/>
      <c r="X3" s="9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 t="s">
        <v>150</v>
      </c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</row>
    <row r="4" spans="1:229" s="18" customFormat="1" x14ac:dyDescent="0.25">
      <c r="A4" s="33">
        <v>1</v>
      </c>
      <c r="B4" s="40" t="s">
        <v>40</v>
      </c>
      <c r="C4" s="40" t="s">
        <v>14</v>
      </c>
      <c r="D4" s="13">
        <v>8</v>
      </c>
      <c r="E4" s="14">
        <v>9</v>
      </c>
      <c r="F4" s="13">
        <v>0</v>
      </c>
      <c r="G4" s="13">
        <v>13</v>
      </c>
      <c r="H4" s="13">
        <v>0</v>
      </c>
      <c r="I4" s="13">
        <v>3</v>
      </c>
      <c r="J4" s="13">
        <v>14</v>
      </c>
      <c r="K4" s="13">
        <v>9</v>
      </c>
      <c r="L4" s="13">
        <v>6</v>
      </c>
      <c r="M4" s="14">
        <v>4</v>
      </c>
      <c r="N4" s="15">
        <v>5</v>
      </c>
      <c r="O4" s="15">
        <v>12</v>
      </c>
      <c r="P4" s="15">
        <v>10</v>
      </c>
      <c r="Q4" s="14">
        <v>6</v>
      </c>
      <c r="R4" s="14">
        <v>8</v>
      </c>
      <c r="S4" s="14">
        <v>2</v>
      </c>
      <c r="T4" s="14">
        <v>13</v>
      </c>
      <c r="U4" s="14">
        <v>12</v>
      </c>
      <c r="V4" s="8">
        <f t="shared" ref="V4:V47" si="1">SUM(D4:U4)</f>
        <v>134</v>
      </c>
      <c r="W4" s="13">
        <f>14+13+13+12+12</f>
        <v>64</v>
      </c>
      <c r="X4" s="8">
        <f t="shared" ref="X4:X47" si="2">V4-W4</f>
        <v>70</v>
      </c>
      <c r="Y4" s="59">
        <v>2</v>
      </c>
      <c r="Z4" s="59">
        <v>3</v>
      </c>
      <c r="AA4" s="59">
        <v>4</v>
      </c>
      <c r="AB4" s="59">
        <v>5</v>
      </c>
      <c r="AC4" s="59">
        <v>6</v>
      </c>
      <c r="AD4" s="59">
        <v>6</v>
      </c>
      <c r="AE4" s="59">
        <v>8</v>
      </c>
      <c r="AF4" s="59">
        <v>8</v>
      </c>
      <c r="AG4" s="59">
        <v>9</v>
      </c>
      <c r="AH4" s="59">
        <v>9</v>
      </c>
      <c r="AI4" s="59">
        <v>10</v>
      </c>
      <c r="AJ4" s="59">
        <f>SUM(Y4:AI4)</f>
        <v>70</v>
      </c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</row>
    <row r="5" spans="1:229" s="18" customFormat="1" x14ac:dyDescent="0.25">
      <c r="A5" s="33">
        <v>2</v>
      </c>
      <c r="B5" s="40" t="s">
        <v>28</v>
      </c>
      <c r="C5" s="40" t="s">
        <v>4</v>
      </c>
      <c r="D5" s="13">
        <v>7</v>
      </c>
      <c r="E5" s="14">
        <v>5</v>
      </c>
      <c r="F5" s="13">
        <v>0</v>
      </c>
      <c r="G5" s="13">
        <v>2</v>
      </c>
      <c r="H5" s="13">
        <v>0</v>
      </c>
      <c r="I5" s="13">
        <v>10</v>
      </c>
      <c r="J5" s="13">
        <v>18</v>
      </c>
      <c r="K5" s="13">
        <v>7</v>
      </c>
      <c r="L5" s="13">
        <v>9</v>
      </c>
      <c r="M5" s="14">
        <v>11</v>
      </c>
      <c r="N5" s="15">
        <v>8</v>
      </c>
      <c r="O5" s="15">
        <v>8</v>
      </c>
      <c r="P5" s="15">
        <v>5</v>
      </c>
      <c r="Q5" s="14">
        <v>3</v>
      </c>
      <c r="R5" s="14">
        <v>9</v>
      </c>
      <c r="S5" s="14">
        <v>50</v>
      </c>
      <c r="T5" s="14">
        <v>7</v>
      </c>
      <c r="U5" s="14">
        <v>13</v>
      </c>
      <c r="V5" s="8">
        <f t="shared" si="1"/>
        <v>172</v>
      </c>
      <c r="W5" s="13">
        <f>50+18+11+10+13</f>
        <v>102</v>
      </c>
      <c r="X5" s="8">
        <f t="shared" si="2"/>
        <v>70</v>
      </c>
      <c r="Y5" s="59">
        <v>2</v>
      </c>
      <c r="Z5" s="59">
        <v>3</v>
      </c>
      <c r="AA5" s="59">
        <v>5</v>
      </c>
      <c r="AB5" s="59">
        <v>5</v>
      </c>
      <c r="AC5" s="59">
        <v>7</v>
      </c>
      <c r="AD5" s="59">
        <v>7</v>
      </c>
      <c r="AE5" s="59">
        <v>7</v>
      </c>
      <c r="AF5" s="59">
        <v>8</v>
      </c>
      <c r="AG5" s="59">
        <v>8</v>
      </c>
      <c r="AH5" s="59">
        <v>9</v>
      </c>
      <c r="AI5" s="59">
        <v>9</v>
      </c>
      <c r="AJ5" s="59">
        <f>SUM(Y5:AI5)</f>
        <v>70</v>
      </c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</row>
    <row r="6" spans="1:229" s="18" customFormat="1" x14ac:dyDescent="0.25">
      <c r="A6" s="33">
        <v>3</v>
      </c>
      <c r="B6" s="40" t="s">
        <v>46</v>
      </c>
      <c r="C6" s="40" t="s">
        <v>6</v>
      </c>
      <c r="D6" s="13">
        <v>6</v>
      </c>
      <c r="E6" s="14">
        <v>4</v>
      </c>
      <c r="F6" s="13">
        <v>0</v>
      </c>
      <c r="G6" s="13">
        <v>50</v>
      </c>
      <c r="H6" s="13">
        <v>0</v>
      </c>
      <c r="I6" s="13">
        <v>18</v>
      </c>
      <c r="J6" s="13">
        <v>2</v>
      </c>
      <c r="K6" s="13">
        <v>6</v>
      </c>
      <c r="L6" s="13">
        <v>13</v>
      </c>
      <c r="M6" s="14">
        <v>13</v>
      </c>
      <c r="N6" s="15">
        <v>6</v>
      </c>
      <c r="O6" s="15">
        <v>50</v>
      </c>
      <c r="P6" s="15">
        <v>50</v>
      </c>
      <c r="Q6" s="14">
        <v>50</v>
      </c>
      <c r="R6" s="14">
        <v>7</v>
      </c>
      <c r="S6" s="14">
        <v>4</v>
      </c>
      <c r="T6" s="14">
        <v>15</v>
      </c>
      <c r="U6" s="14">
        <v>6</v>
      </c>
      <c r="V6" s="8">
        <f t="shared" si="1"/>
        <v>300</v>
      </c>
      <c r="W6" s="13">
        <f>50+18+50+50+50</f>
        <v>218</v>
      </c>
      <c r="X6" s="8">
        <f t="shared" si="2"/>
        <v>82</v>
      </c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</row>
    <row r="7" spans="1:229" s="18" customFormat="1" x14ac:dyDescent="0.25">
      <c r="A7" s="33">
        <v>4</v>
      </c>
      <c r="B7" s="40" t="s">
        <v>30</v>
      </c>
      <c r="C7" s="40" t="s">
        <v>56</v>
      </c>
      <c r="D7" s="13">
        <v>7</v>
      </c>
      <c r="E7" s="14">
        <v>15</v>
      </c>
      <c r="F7" s="13">
        <v>0</v>
      </c>
      <c r="G7" s="13">
        <v>4</v>
      </c>
      <c r="H7" s="13">
        <v>0</v>
      </c>
      <c r="I7" s="13">
        <v>12</v>
      </c>
      <c r="J7" s="15">
        <v>50</v>
      </c>
      <c r="K7" s="13">
        <v>10</v>
      </c>
      <c r="L7" s="13">
        <v>14</v>
      </c>
      <c r="M7" s="14">
        <v>7</v>
      </c>
      <c r="N7" s="15">
        <v>13</v>
      </c>
      <c r="O7" s="15">
        <v>5</v>
      </c>
      <c r="P7" s="15">
        <v>6</v>
      </c>
      <c r="Q7" s="14">
        <v>50</v>
      </c>
      <c r="R7" s="14">
        <v>50</v>
      </c>
      <c r="S7" s="14">
        <v>50</v>
      </c>
      <c r="T7" s="14">
        <v>3</v>
      </c>
      <c r="U7" s="14">
        <v>2</v>
      </c>
      <c r="V7" s="8">
        <f t="shared" ref="V7:V16" si="3">SUM(D7:U7)</f>
        <v>298</v>
      </c>
      <c r="W7" s="16">
        <f>15+50+50+50+50</f>
        <v>215</v>
      </c>
      <c r="X7" s="8">
        <f t="shared" ref="X7:X16" si="4">V7-W7</f>
        <v>83</v>
      </c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</row>
    <row r="8" spans="1:229" x14ac:dyDescent="0.25">
      <c r="A8" s="33">
        <v>5</v>
      </c>
      <c r="B8" s="40" t="s">
        <v>49</v>
      </c>
      <c r="C8" s="40" t="s">
        <v>50</v>
      </c>
      <c r="D8" s="13">
        <v>16</v>
      </c>
      <c r="E8" s="14">
        <v>14</v>
      </c>
      <c r="F8" s="13">
        <v>0</v>
      </c>
      <c r="G8" s="14">
        <v>11</v>
      </c>
      <c r="H8" s="13">
        <v>0</v>
      </c>
      <c r="I8" s="14">
        <v>15</v>
      </c>
      <c r="J8" s="14">
        <v>11</v>
      </c>
      <c r="K8" s="14">
        <v>16</v>
      </c>
      <c r="L8" s="13">
        <v>12</v>
      </c>
      <c r="M8" s="14">
        <v>12</v>
      </c>
      <c r="N8" s="14">
        <v>7</v>
      </c>
      <c r="O8" s="15">
        <v>6</v>
      </c>
      <c r="P8" s="14">
        <v>4</v>
      </c>
      <c r="Q8" s="14">
        <v>2</v>
      </c>
      <c r="R8" s="14">
        <v>1</v>
      </c>
      <c r="S8" s="14">
        <v>13</v>
      </c>
      <c r="T8" s="14">
        <v>16</v>
      </c>
      <c r="U8" s="14">
        <v>5</v>
      </c>
      <c r="V8" s="8">
        <f t="shared" si="3"/>
        <v>161</v>
      </c>
      <c r="W8" s="13">
        <f>16+14+15+16+16</f>
        <v>77</v>
      </c>
      <c r="X8" s="8">
        <f t="shared" si="4"/>
        <v>84</v>
      </c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</row>
    <row r="9" spans="1:229" x14ac:dyDescent="0.25">
      <c r="A9" s="33">
        <v>6</v>
      </c>
      <c r="B9" s="40" t="s">
        <v>38</v>
      </c>
      <c r="C9" s="40" t="s">
        <v>10</v>
      </c>
      <c r="D9" s="13">
        <v>50</v>
      </c>
      <c r="E9" s="14">
        <v>8</v>
      </c>
      <c r="F9" s="13">
        <v>0</v>
      </c>
      <c r="G9" s="13">
        <v>9</v>
      </c>
      <c r="H9" s="13">
        <v>0</v>
      </c>
      <c r="I9" s="14">
        <v>11</v>
      </c>
      <c r="J9" s="14">
        <v>8</v>
      </c>
      <c r="K9" s="14">
        <v>5</v>
      </c>
      <c r="L9" s="14">
        <v>15</v>
      </c>
      <c r="M9" s="14">
        <v>6</v>
      </c>
      <c r="N9" s="14">
        <v>16</v>
      </c>
      <c r="O9" s="15">
        <v>50</v>
      </c>
      <c r="P9" s="14">
        <v>50</v>
      </c>
      <c r="Q9" s="14">
        <v>50</v>
      </c>
      <c r="R9" s="14">
        <v>50</v>
      </c>
      <c r="S9" s="14">
        <v>5</v>
      </c>
      <c r="T9" s="14">
        <v>1</v>
      </c>
      <c r="U9" s="14">
        <v>3</v>
      </c>
      <c r="V9" s="8">
        <f t="shared" si="3"/>
        <v>337</v>
      </c>
      <c r="W9" s="13">
        <v>250</v>
      </c>
      <c r="X9" s="8">
        <f t="shared" si="4"/>
        <v>87</v>
      </c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</row>
    <row r="10" spans="1:229" x14ac:dyDescent="0.25">
      <c r="A10" s="33">
        <v>7</v>
      </c>
      <c r="B10" s="40" t="s">
        <v>47</v>
      </c>
      <c r="C10" s="40" t="s">
        <v>3</v>
      </c>
      <c r="D10" s="13">
        <v>9</v>
      </c>
      <c r="E10" s="14">
        <v>12</v>
      </c>
      <c r="F10" s="13">
        <v>0</v>
      </c>
      <c r="G10" s="13">
        <v>10</v>
      </c>
      <c r="H10" s="13">
        <v>0</v>
      </c>
      <c r="I10" s="13">
        <v>14</v>
      </c>
      <c r="J10" s="13">
        <v>4</v>
      </c>
      <c r="K10" s="13">
        <v>14</v>
      </c>
      <c r="L10" s="13">
        <v>50</v>
      </c>
      <c r="M10" s="13">
        <v>10</v>
      </c>
      <c r="N10" s="13">
        <v>4</v>
      </c>
      <c r="O10" s="15">
        <v>9</v>
      </c>
      <c r="P10" s="15">
        <v>8</v>
      </c>
      <c r="Q10" s="14">
        <v>50</v>
      </c>
      <c r="R10" s="15">
        <v>4</v>
      </c>
      <c r="S10" s="14">
        <v>6</v>
      </c>
      <c r="T10" s="14">
        <v>12</v>
      </c>
      <c r="U10" s="14">
        <v>50</v>
      </c>
      <c r="V10" s="8">
        <f t="shared" si="3"/>
        <v>266</v>
      </c>
      <c r="W10" s="13">
        <f>100+14+14+50</f>
        <v>178</v>
      </c>
      <c r="X10" s="8">
        <f t="shared" si="4"/>
        <v>88</v>
      </c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</row>
    <row r="11" spans="1:229" x14ac:dyDescent="0.25">
      <c r="A11" s="33">
        <v>8</v>
      </c>
      <c r="B11" s="40" t="s">
        <v>43</v>
      </c>
      <c r="C11" s="40" t="s">
        <v>77</v>
      </c>
      <c r="D11" s="13">
        <v>5</v>
      </c>
      <c r="E11" s="14">
        <v>1</v>
      </c>
      <c r="F11" s="13">
        <v>0</v>
      </c>
      <c r="G11" s="13">
        <v>8</v>
      </c>
      <c r="H11" s="13">
        <v>0</v>
      </c>
      <c r="I11" s="15">
        <v>16</v>
      </c>
      <c r="J11" s="13">
        <v>16</v>
      </c>
      <c r="K11" s="13">
        <v>13</v>
      </c>
      <c r="L11" s="13">
        <v>20</v>
      </c>
      <c r="M11" s="14">
        <v>17</v>
      </c>
      <c r="N11" s="15">
        <v>12</v>
      </c>
      <c r="O11" s="15">
        <v>14</v>
      </c>
      <c r="P11" s="15">
        <v>14</v>
      </c>
      <c r="Q11" s="14">
        <v>12</v>
      </c>
      <c r="R11" s="15">
        <v>10</v>
      </c>
      <c r="S11" s="14">
        <v>3</v>
      </c>
      <c r="T11" s="14">
        <v>4</v>
      </c>
      <c r="U11" s="14">
        <v>10</v>
      </c>
      <c r="V11" s="8">
        <f t="shared" si="3"/>
        <v>175</v>
      </c>
      <c r="W11" s="13">
        <f>O11+M11+L11+J11+I11</f>
        <v>83</v>
      </c>
      <c r="X11" s="8">
        <f t="shared" si="4"/>
        <v>92</v>
      </c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</row>
    <row r="12" spans="1:229" x14ac:dyDescent="0.25">
      <c r="A12" s="33">
        <v>9</v>
      </c>
      <c r="B12" s="40" t="s">
        <v>39</v>
      </c>
      <c r="C12" s="40" t="s">
        <v>61</v>
      </c>
      <c r="D12" s="13">
        <v>4</v>
      </c>
      <c r="E12" s="14">
        <v>2</v>
      </c>
      <c r="F12" s="13">
        <v>0</v>
      </c>
      <c r="G12" s="14">
        <v>50</v>
      </c>
      <c r="H12" s="13">
        <v>0</v>
      </c>
      <c r="I12" s="14">
        <v>2</v>
      </c>
      <c r="J12" s="14">
        <v>6</v>
      </c>
      <c r="K12" s="14">
        <v>15</v>
      </c>
      <c r="L12" s="14">
        <v>7</v>
      </c>
      <c r="M12" s="14">
        <v>15</v>
      </c>
      <c r="N12" s="14">
        <v>17</v>
      </c>
      <c r="O12" s="15">
        <v>50</v>
      </c>
      <c r="P12" s="14">
        <v>9</v>
      </c>
      <c r="Q12" s="14">
        <v>50</v>
      </c>
      <c r="R12" s="14">
        <v>50</v>
      </c>
      <c r="S12" s="14">
        <v>17</v>
      </c>
      <c r="T12" s="14">
        <v>9</v>
      </c>
      <c r="U12" s="14">
        <v>8</v>
      </c>
      <c r="V12" s="8">
        <f t="shared" si="3"/>
        <v>311</v>
      </c>
      <c r="W12" s="16">
        <f>50+17+50+50+50</f>
        <v>217</v>
      </c>
      <c r="X12" s="8">
        <f t="shared" si="4"/>
        <v>94</v>
      </c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</row>
    <row r="13" spans="1:229" x14ac:dyDescent="0.25">
      <c r="A13" s="33">
        <v>10</v>
      </c>
      <c r="B13" s="40" t="s">
        <v>29</v>
      </c>
      <c r="C13" s="40" t="s">
        <v>17</v>
      </c>
      <c r="D13" s="13">
        <v>10</v>
      </c>
      <c r="E13" s="14">
        <v>16</v>
      </c>
      <c r="F13" s="13">
        <v>0</v>
      </c>
      <c r="G13" s="14">
        <v>1</v>
      </c>
      <c r="H13" s="13">
        <v>0</v>
      </c>
      <c r="I13" s="15">
        <v>13</v>
      </c>
      <c r="J13" s="13">
        <v>17</v>
      </c>
      <c r="K13" s="13">
        <v>18</v>
      </c>
      <c r="L13" s="13">
        <v>10</v>
      </c>
      <c r="M13" s="14">
        <v>5</v>
      </c>
      <c r="N13" s="15">
        <v>14</v>
      </c>
      <c r="O13" s="15">
        <v>11</v>
      </c>
      <c r="P13" s="15">
        <v>2</v>
      </c>
      <c r="Q13" s="14">
        <v>50</v>
      </c>
      <c r="R13" s="14">
        <v>50</v>
      </c>
      <c r="S13" s="14">
        <v>50</v>
      </c>
      <c r="T13" s="14">
        <v>8</v>
      </c>
      <c r="U13" s="14">
        <v>7</v>
      </c>
      <c r="V13" s="8">
        <f t="shared" si="3"/>
        <v>282</v>
      </c>
      <c r="W13" s="13">
        <f>17+18+50+50+50</f>
        <v>185</v>
      </c>
      <c r="X13" s="8">
        <f t="shared" si="4"/>
        <v>97</v>
      </c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</row>
    <row r="14" spans="1:229" x14ac:dyDescent="0.25">
      <c r="A14" s="33">
        <v>11</v>
      </c>
      <c r="B14" s="40" t="s">
        <v>18</v>
      </c>
      <c r="C14" s="40" t="s">
        <v>8</v>
      </c>
      <c r="D14" s="13">
        <v>3</v>
      </c>
      <c r="E14" s="14">
        <v>10</v>
      </c>
      <c r="F14" s="13">
        <v>0</v>
      </c>
      <c r="G14" s="13">
        <v>19</v>
      </c>
      <c r="H14" s="13">
        <v>0</v>
      </c>
      <c r="I14" s="13">
        <v>17</v>
      </c>
      <c r="J14" s="13">
        <v>23</v>
      </c>
      <c r="K14" s="13">
        <v>4</v>
      </c>
      <c r="L14" s="13">
        <v>19</v>
      </c>
      <c r="M14" s="14">
        <v>14</v>
      </c>
      <c r="N14" s="15">
        <v>3</v>
      </c>
      <c r="O14" s="15">
        <v>15</v>
      </c>
      <c r="P14" s="15">
        <v>1</v>
      </c>
      <c r="Q14" s="14">
        <v>4</v>
      </c>
      <c r="R14" s="15">
        <v>14</v>
      </c>
      <c r="S14" s="14">
        <v>14</v>
      </c>
      <c r="T14" s="14">
        <v>21</v>
      </c>
      <c r="U14" s="14">
        <v>15</v>
      </c>
      <c r="V14" s="8">
        <f t="shared" si="3"/>
        <v>196</v>
      </c>
      <c r="W14" s="16">
        <f>19+17+23+19+21</f>
        <v>99</v>
      </c>
      <c r="X14" s="8">
        <f t="shared" si="4"/>
        <v>97</v>
      </c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</row>
    <row r="15" spans="1:229" x14ac:dyDescent="0.25">
      <c r="A15" s="33">
        <v>12</v>
      </c>
      <c r="B15" s="40" t="s">
        <v>89</v>
      </c>
      <c r="C15" s="40" t="s">
        <v>80</v>
      </c>
      <c r="D15" s="14">
        <v>50</v>
      </c>
      <c r="E15" s="13">
        <v>17</v>
      </c>
      <c r="F15" s="13">
        <v>0</v>
      </c>
      <c r="G15" s="13">
        <v>22</v>
      </c>
      <c r="H15" s="13">
        <v>0</v>
      </c>
      <c r="I15" s="13">
        <v>50</v>
      </c>
      <c r="J15" s="14">
        <v>5</v>
      </c>
      <c r="K15" s="13">
        <v>23</v>
      </c>
      <c r="L15" s="14">
        <v>8</v>
      </c>
      <c r="M15" s="15">
        <v>3</v>
      </c>
      <c r="N15" s="15">
        <v>18</v>
      </c>
      <c r="O15" s="15">
        <v>4</v>
      </c>
      <c r="P15" s="14">
        <v>11</v>
      </c>
      <c r="Q15" s="14">
        <v>5</v>
      </c>
      <c r="R15" s="14">
        <v>2</v>
      </c>
      <c r="S15" s="14">
        <v>18</v>
      </c>
      <c r="T15" s="14">
        <v>17</v>
      </c>
      <c r="U15" s="14">
        <v>11</v>
      </c>
      <c r="V15" s="8">
        <f t="shared" si="3"/>
        <v>264</v>
      </c>
      <c r="W15" s="16">
        <f>50+22+50+23+18</f>
        <v>163</v>
      </c>
      <c r="X15" s="8">
        <f t="shared" si="4"/>
        <v>101</v>
      </c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</row>
    <row r="16" spans="1:229" x14ac:dyDescent="0.25">
      <c r="A16" s="33">
        <v>13</v>
      </c>
      <c r="B16" s="42" t="s">
        <v>62</v>
      </c>
      <c r="C16" s="40" t="s">
        <v>63</v>
      </c>
      <c r="D16" s="13">
        <v>50</v>
      </c>
      <c r="E16" s="14">
        <v>50</v>
      </c>
      <c r="F16" s="13">
        <v>0</v>
      </c>
      <c r="G16" s="14">
        <v>5</v>
      </c>
      <c r="H16" s="13">
        <v>0</v>
      </c>
      <c r="I16" s="14">
        <v>8</v>
      </c>
      <c r="J16" s="14">
        <v>50</v>
      </c>
      <c r="K16" s="14">
        <v>3</v>
      </c>
      <c r="L16" s="13">
        <v>4</v>
      </c>
      <c r="M16" s="14">
        <v>50</v>
      </c>
      <c r="N16" s="14">
        <v>10</v>
      </c>
      <c r="O16" s="15">
        <v>13</v>
      </c>
      <c r="P16" s="14">
        <v>7</v>
      </c>
      <c r="Q16" s="14">
        <v>50</v>
      </c>
      <c r="R16" s="14">
        <v>11</v>
      </c>
      <c r="S16" s="14">
        <v>11</v>
      </c>
      <c r="T16" s="14">
        <v>14</v>
      </c>
      <c r="U16" s="14">
        <v>50</v>
      </c>
      <c r="V16" s="8">
        <f t="shared" si="3"/>
        <v>386</v>
      </c>
      <c r="W16" s="13">
        <v>250</v>
      </c>
      <c r="X16" s="8">
        <f t="shared" si="4"/>
        <v>136</v>
      </c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</row>
    <row r="17" spans="1:229" s="19" customFormat="1" x14ac:dyDescent="0.25">
      <c r="A17" s="33">
        <v>14</v>
      </c>
      <c r="B17" s="40" t="s">
        <v>32</v>
      </c>
      <c r="C17" s="40" t="s">
        <v>7</v>
      </c>
      <c r="D17" s="13">
        <v>1</v>
      </c>
      <c r="E17" s="14">
        <v>11</v>
      </c>
      <c r="F17" s="13">
        <v>0</v>
      </c>
      <c r="G17" s="13">
        <v>16</v>
      </c>
      <c r="H17" s="13">
        <v>0</v>
      </c>
      <c r="I17" s="13">
        <v>50</v>
      </c>
      <c r="J17" s="13">
        <v>22</v>
      </c>
      <c r="K17" s="13">
        <v>17</v>
      </c>
      <c r="L17" s="13">
        <v>5</v>
      </c>
      <c r="M17" s="14">
        <v>19</v>
      </c>
      <c r="N17" s="15">
        <v>50</v>
      </c>
      <c r="O17" s="15">
        <v>16</v>
      </c>
      <c r="P17" s="15">
        <v>18</v>
      </c>
      <c r="Q17" s="14">
        <v>9</v>
      </c>
      <c r="R17" s="15">
        <v>16</v>
      </c>
      <c r="S17" s="14">
        <v>50</v>
      </c>
      <c r="T17" s="14">
        <v>50</v>
      </c>
      <c r="U17" s="14">
        <v>14</v>
      </c>
      <c r="V17" s="8">
        <f t="shared" si="1"/>
        <v>364</v>
      </c>
      <c r="W17" s="13">
        <f>222</f>
        <v>222</v>
      </c>
      <c r="X17" s="8">
        <f t="shared" si="2"/>
        <v>142</v>
      </c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0"/>
    </row>
    <row r="18" spans="1:229" s="19" customFormat="1" x14ac:dyDescent="0.25">
      <c r="A18" s="33">
        <v>15</v>
      </c>
      <c r="B18" s="40" t="s">
        <v>41</v>
      </c>
      <c r="C18" s="40" t="s">
        <v>42</v>
      </c>
      <c r="D18" s="13">
        <v>9</v>
      </c>
      <c r="E18" s="14">
        <v>50</v>
      </c>
      <c r="F18" s="13">
        <v>0</v>
      </c>
      <c r="G18" s="14">
        <v>7</v>
      </c>
      <c r="H18" s="13">
        <v>0</v>
      </c>
      <c r="I18" s="14">
        <v>19</v>
      </c>
      <c r="J18" s="14">
        <v>50</v>
      </c>
      <c r="K18" s="14">
        <v>19</v>
      </c>
      <c r="L18" s="14">
        <v>50</v>
      </c>
      <c r="M18" s="14">
        <v>9</v>
      </c>
      <c r="N18" s="14">
        <v>11</v>
      </c>
      <c r="O18" s="15">
        <v>1</v>
      </c>
      <c r="P18" s="14">
        <v>50</v>
      </c>
      <c r="Q18" s="14">
        <v>50</v>
      </c>
      <c r="R18" s="14">
        <v>50</v>
      </c>
      <c r="S18" s="14">
        <v>10</v>
      </c>
      <c r="T18" s="14">
        <v>6</v>
      </c>
      <c r="U18" s="14">
        <v>4</v>
      </c>
      <c r="V18" s="8">
        <f t="shared" si="1"/>
        <v>395</v>
      </c>
      <c r="W18" s="13">
        <v>250</v>
      </c>
      <c r="X18" s="8">
        <f t="shared" si="2"/>
        <v>145</v>
      </c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0"/>
    </row>
    <row r="19" spans="1:229" s="2" customFormat="1" x14ac:dyDescent="0.25">
      <c r="A19" s="33">
        <v>16</v>
      </c>
      <c r="B19" s="40" t="s">
        <v>52</v>
      </c>
      <c r="C19" s="40" t="s">
        <v>22</v>
      </c>
      <c r="D19" s="13">
        <v>50</v>
      </c>
      <c r="E19" s="14">
        <v>50</v>
      </c>
      <c r="F19" s="13">
        <v>0</v>
      </c>
      <c r="G19" s="14">
        <v>6</v>
      </c>
      <c r="H19" s="13">
        <v>0</v>
      </c>
      <c r="I19" s="15">
        <v>4</v>
      </c>
      <c r="J19" s="13">
        <v>13</v>
      </c>
      <c r="K19" s="13">
        <v>1</v>
      </c>
      <c r="L19" s="13">
        <v>11</v>
      </c>
      <c r="M19" s="14">
        <v>50</v>
      </c>
      <c r="N19" s="15">
        <v>2</v>
      </c>
      <c r="O19" s="15">
        <v>17</v>
      </c>
      <c r="P19" s="15">
        <v>15</v>
      </c>
      <c r="Q19" s="14">
        <v>50</v>
      </c>
      <c r="R19" s="15">
        <v>50</v>
      </c>
      <c r="S19" s="14">
        <v>7</v>
      </c>
      <c r="T19" s="14">
        <v>20</v>
      </c>
      <c r="U19" s="14">
        <v>50</v>
      </c>
      <c r="V19" s="8">
        <f t="shared" si="1"/>
        <v>396</v>
      </c>
      <c r="W19" s="16">
        <v>250</v>
      </c>
      <c r="X19" s="8">
        <f t="shared" si="2"/>
        <v>146</v>
      </c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</row>
    <row r="20" spans="1:229" s="21" customFormat="1" x14ac:dyDescent="0.25">
      <c r="A20" s="33">
        <v>17</v>
      </c>
      <c r="B20" s="40" t="s">
        <v>93</v>
      </c>
      <c r="C20" s="40" t="s">
        <v>92</v>
      </c>
      <c r="D20" s="13">
        <v>50</v>
      </c>
      <c r="E20" s="14">
        <v>50</v>
      </c>
      <c r="F20" s="13">
        <v>0</v>
      </c>
      <c r="G20" s="13">
        <v>18</v>
      </c>
      <c r="H20" s="13">
        <v>0</v>
      </c>
      <c r="I20" s="13">
        <v>5</v>
      </c>
      <c r="J20" s="13">
        <v>50</v>
      </c>
      <c r="K20" s="13">
        <v>11</v>
      </c>
      <c r="L20" s="14">
        <v>1</v>
      </c>
      <c r="M20" s="15">
        <v>8</v>
      </c>
      <c r="N20" s="15">
        <v>1</v>
      </c>
      <c r="O20" s="15">
        <v>3</v>
      </c>
      <c r="P20" s="14">
        <v>3</v>
      </c>
      <c r="Q20" s="14">
        <v>1</v>
      </c>
      <c r="R20" s="14">
        <v>50</v>
      </c>
      <c r="S20" s="14">
        <v>50</v>
      </c>
      <c r="T20" s="14">
        <v>50</v>
      </c>
      <c r="U20" s="14">
        <v>50</v>
      </c>
      <c r="V20" s="8">
        <f t="shared" si="1"/>
        <v>401</v>
      </c>
      <c r="W20" s="16">
        <v>250</v>
      </c>
      <c r="X20" s="8">
        <f t="shared" si="2"/>
        <v>151</v>
      </c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</row>
    <row r="21" spans="1:229" x14ac:dyDescent="0.25">
      <c r="A21" s="33">
        <v>18</v>
      </c>
      <c r="B21" s="40" t="s">
        <v>31</v>
      </c>
      <c r="C21" s="40" t="s">
        <v>0</v>
      </c>
      <c r="D21" s="13">
        <v>50</v>
      </c>
      <c r="E21" s="14">
        <v>50</v>
      </c>
      <c r="F21" s="13">
        <v>0</v>
      </c>
      <c r="G21" s="13">
        <v>14</v>
      </c>
      <c r="H21" s="13">
        <v>0</v>
      </c>
      <c r="I21" s="13">
        <v>20</v>
      </c>
      <c r="J21" s="13">
        <v>10</v>
      </c>
      <c r="K21" s="14">
        <v>50</v>
      </c>
      <c r="L21" s="13">
        <v>17</v>
      </c>
      <c r="M21" s="14">
        <v>50</v>
      </c>
      <c r="N21" s="15">
        <v>50</v>
      </c>
      <c r="O21" s="15">
        <v>7</v>
      </c>
      <c r="P21" s="15">
        <v>12</v>
      </c>
      <c r="Q21" s="14">
        <v>50</v>
      </c>
      <c r="R21" s="15">
        <v>5</v>
      </c>
      <c r="S21" s="14">
        <v>12</v>
      </c>
      <c r="T21" s="14">
        <v>5</v>
      </c>
      <c r="U21" s="14">
        <v>50</v>
      </c>
      <c r="V21" s="8">
        <f t="shared" si="1"/>
        <v>452</v>
      </c>
      <c r="W21" s="13">
        <v>250</v>
      </c>
      <c r="X21" s="8">
        <f t="shared" si="2"/>
        <v>202</v>
      </c>
    </row>
    <row r="22" spans="1:229" x14ac:dyDescent="0.25">
      <c r="A22" s="33">
        <v>19</v>
      </c>
      <c r="B22" s="40" t="s">
        <v>90</v>
      </c>
      <c r="C22" s="40" t="s">
        <v>91</v>
      </c>
      <c r="D22" s="13">
        <v>50</v>
      </c>
      <c r="E22" s="14">
        <v>50</v>
      </c>
      <c r="F22" s="13">
        <v>0</v>
      </c>
      <c r="G22" s="13">
        <v>3</v>
      </c>
      <c r="H22" s="13">
        <v>0</v>
      </c>
      <c r="I22" s="13">
        <v>7</v>
      </c>
      <c r="J22" s="13">
        <v>19</v>
      </c>
      <c r="K22" s="14">
        <v>12</v>
      </c>
      <c r="L22" s="13">
        <v>16</v>
      </c>
      <c r="M22" s="13">
        <v>16</v>
      </c>
      <c r="N22" s="13">
        <v>15</v>
      </c>
      <c r="O22" s="15">
        <v>50</v>
      </c>
      <c r="P22" s="13">
        <v>13</v>
      </c>
      <c r="Q22" s="14">
        <v>50</v>
      </c>
      <c r="R22" s="15">
        <v>50</v>
      </c>
      <c r="S22" s="14">
        <v>50</v>
      </c>
      <c r="T22" s="14">
        <v>10</v>
      </c>
      <c r="U22" s="14">
        <v>50</v>
      </c>
      <c r="V22" s="8">
        <f t="shared" si="1"/>
        <v>461</v>
      </c>
      <c r="W22" s="13">
        <v>250</v>
      </c>
      <c r="X22" s="8">
        <f t="shared" si="2"/>
        <v>211</v>
      </c>
    </row>
    <row r="23" spans="1:229" x14ac:dyDescent="0.25">
      <c r="A23" s="33">
        <v>20</v>
      </c>
      <c r="B23" s="40" t="s">
        <v>59</v>
      </c>
      <c r="C23" s="40" t="s">
        <v>60</v>
      </c>
      <c r="D23" s="13">
        <v>50</v>
      </c>
      <c r="E23" s="14">
        <v>7</v>
      </c>
      <c r="F23" s="13">
        <v>0</v>
      </c>
      <c r="G23" s="13">
        <v>50</v>
      </c>
      <c r="H23" s="13">
        <v>0</v>
      </c>
      <c r="I23" s="13">
        <v>6</v>
      </c>
      <c r="J23" s="13">
        <v>50</v>
      </c>
      <c r="K23" s="13">
        <v>50</v>
      </c>
      <c r="L23" s="13">
        <v>50</v>
      </c>
      <c r="M23" s="14">
        <v>2</v>
      </c>
      <c r="N23" s="15">
        <v>50</v>
      </c>
      <c r="O23" s="15">
        <v>1</v>
      </c>
      <c r="P23" s="15">
        <v>50</v>
      </c>
      <c r="Q23" s="14">
        <v>50</v>
      </c>
      <c r="R23" s="14">
        <v>6</v>
      </c>
      <c r="S23" s="14">
        <v>50</v>
      </c>
      <c r="T23" s="14">
        <v>2</v>
      </c>
      <c r="U23" s="14">
        <v>1</v>
      </c>
      <c r="V23" s="8">
        <f t="shared" si="1"/>
        <v>475</v>
      </c>
      <c r="W23" s="13">
        <v>250</v>
      </c>
      <c r="X23" s="8">
        <f t="shared" si="2"/>
        <v>225</v>
      </c>
    </row>
    <row r="24" spans="1:229" x14ac:dyDescent="0.25">
      <c r="A24" s="33">
        <v>21</v>
      </c>
      <c r="B24" s="40" t="s">
        <v>102</v>
      </c>
      <c r="C24" s="40" t="s">
        <v>9</v>
      </c>
      <c r="D24" s="13">
        <v>50</v>
      </c>
      <c r="E24" s="14">
        <v>50</v>
      </c>
      <c r="F24" s="13">
        <v>0</v>
      </c>
      <c r="G24" s="13">
        <v>50</v>
      </c>
      <c r="H24" s="13">
        <v>0</v>
      </c>
      <c r="I24" s="15">
        <v>50</v>
      </c>
      <c r="J24" s="15">
        <v>50</v>
      </c>
      <c r="K24" s="13">
        <v>20</v>
      </c>
      <c r="L24" s="13">
        <v>22</v>
      </c>
      <c r="M24" s="14">
        <v>50</v>
      </c>
      <c r="N24" s="15">
        <v>50</v>
      </c>
      <c r="O24" s="15">
        <v>10</v>
      </c>
      <c r="P24" s="15">
        <v>17</v>
      </c>
      <c r="Q24" s="14">
        <v>11</v>
      </c>
      <c r="R24" s="15">
        <v>12</v>
      </c>
      <c r="S24" s="14">
        <v>15</v>
      </c>
      <c r="T24" s="14">
        <v>11</v>
      </c>
      <c r="U24" s="14">
        <v>9</v>
      </c>
      <c r="V24" s="8">
        <f t="shared" si="1"/>
        <v>477</v>
      </c>
      <c r="W24" s="13">
        <v>250</v>
      </c>
      <c r="X24" s="8">
        <f t="shared" si="2"/>
        <v>227</v>
      </c>
    </row>
    <row r="25" spans="1:229" x14ac:dyDescent="0.25">
      <c r="A25" s="33">
        <v>22</v>
      </c>
      <c r="B25" s="40" t="s">
        <v>16</v>
      </c>
      <c r="C25" s="40" t="s">
        <v>19</v>
      </c>
      <c r="D25" s="13">
        <v>2</v>
      </c>
      <c r="E25" s="14">
        <v>3</v>
      </c>
      <c r="F25" s="13">
        <v>0</v>
      </c>
      <c r="G25" s="15">
        <v>50</v>
      </c>
      <c r="H25" s="13">
        <v>0</v>
      </c>
      <c r="I25" s="15">
        <v>50</v>
      </c>
      <c r="J25" s="13">
        <v>50</v>
      </c>
      <c r="K25" s="13">
        <v>50</v>
      </c>
      <c r="L25" s="13">
        <v>50</v>
      </c>
      <c r="M25" s="14">
        <v>50</v>
      </c>
      <c r="N25" s="15">
        <v>9</v>
      </c>
      <c r="O25" s="15">
        <v>50</v>
      </c>
      <c r="P25" s="15">
        <v>19</v>
      </c>
      <c r="Q25" s="14">
        <v>7</v>
      </c>
      <c r="R25" s="14">
        <v>13</v>
      </c>
      <c r="S25" s="14">
        <v>16</v>
      </c>
      <c r="T25" s="14">
        <v>18</v>
      </c>
      <c r="U25" s="14">
        <v>50</v>
      </c>
      <c r="V25" s="8">
        <f t="shared" si="1"/>
        <v>487</v>
      </c>
      <c r="W25" s="13">
        <v>250</v>
      </c>
      <c r="X25" s="8">
        <f t="shared" si="2"/>
        <v>237</v>
      </c>
    </row>
    <row r="26" spans="1:229" ht="13.8" x14ac:dyDescent="0.3">
      <c r="A26" s="33">
        <v>23</v>
      </c>
      <c r="B26" s="45" t="s">
        <v>103</v>
      </c>
      <c r="C26" s="40" t="s">
        <v>94</v>
      </c>
      <c r="D26" s="13">
        <v>50</v>
      </c>
      <c r="E26" s="14">
        <v>50</v>
      </c>
      <c r="F26" s="13">
        <v>0</v>
      </c>
      <c r="G26" s="14">
        <v>50</v>
      </c>
      <c r="H26" s="13">
        <v>0</v>
      </c>
      <c r="I26" s="14">
        <v>1</v>
      </c>
      <c r="J26" s="14">
        <v>1</v>
      </c>
      <c r="K26" s="13">
        <v>8</v>
      </c>
      <c r="L26" s="13">
        <v>3</v>
      </c>
      <c r="M26" s="14">
        <v>1</v>
      </c>
      <c r="N26" s="15">
        <v>50</v>
      </c>
      <c r="O26" s="15">
        <v>50</v>
      </c>
      <c r="P26" s="15">
        <v>50</v>
      </c>
      <c r="Q26" s="14">
        <v>50</v>
      </c>
      <c r="R26" s="15">
        <v>50</v>
      </c>
      <c r="S26" s="14">
        <v>9</v>
      </c>
      <c r="T26" s="14">
        <v>50</v>
      </c>
      <c r="U26" s="14">
        <v>50</v>
      </c>
      <c r="V26" s="8">
        <f t="shared" si="1"/>
        <v>523</v>
      </c>
      <c r="W26" s="13">
        <v>250</v>
      </c>
      <c r="X26" s="8">
        <f t="shared" si="2"/>
        <v>273</v>
      </c>
    </row>
    <row r="27" spans="1:229" x14ac:dyDescent="0.25">
      <c r="A27" s="33">
        <v>24</v>
      </c>
      <c r="B27" s="40" t="s">
        <v>76</v>
      </c>
      <c r="C27" s="40" t="s">
        <v>75</v>
      </c>
      <c r="D27" s="14">
        <v>50</v>
      </c>
      <c r="E27" s="13">
        <v>50</v>
      </c>
      <c r="F27" s="13">
        <v>0</v>
      </c>
      <c r="G27" s="13">
        <v>22</v>
      </c>
      <c r="H27" s="13">
        <v>0</v>
      </c>
      <c r="I27" s="13">
        <v>50</v>
      </c>
      <c r="J27" s="14">
        <v>20</v>
      </c>
      <c r="K27" s="13">
        <v>50</v>
      </c>
      <c r="L27" s="14">
        <v>2</v>
      </c>
      <c r="M27" s="15">
        <v>50</v>
      </c>
      <c r="N27" s="15">
        <v>50</v>
      </c>
      <c r="O27" s="15">
        <v>50</v>
      </c>
      <c r="P27" s="14">
        <v>16</v>
      </c>
      <c r="Q27" s="14">
        <v>50</v>
      </c>
      <c r="R27" s="14">
        <v>3</v>
      </c>
      <c r="S27" s="14">
        <v>1</v>
      </c>
      <c r="T27" s="14">
        <v>50</v>
      </c>
      <c r="U27" s="14">
        <v>16</v>
      </c>
      <c r="V27" s="8">
        <f t="shared" si="1"/>
        <v>530</v>
      </c>
      <c r="W27" s="13">
        <v>250</v>
      </c>
      <c r="X27" s="8">
        <f t="shared" si="2"/>
        <v>280</v>
      </c>
    </row>
    <row r="28" spans="1:229" x14ac:dyDescent="0.25">
      <c r="A28" s="33">
        <v>25</v>
      </c>
      <c r="B28" s="40" t="s">
        <v>48</v>
      </c>
      <c r="C28" s="40" t="s">
        <v>13</v>
      </c>
      <c r="D28" s="13">
        <v>7</v>
      </c>
      <c r="E28" s="14">
        <v>50</v>
      </c>
      <c r="F28" s="13">
        <v>0</v>
      </c>
      <c r="G28" s="13">
        <v>15</v>
      </c>
      <c r="H28" s="13">
        <v>0</v>
      </c>
      <c r="I28" s="15">
        <v>9</v>
      </c>
      <c r="J28" s="15">
        <v>21</v>
      </c>
      <c r="K28" s="15">
        <v>50</v>
      </c>
      <c r="L28" s="13">
        <v>50</v>
      </c>
      <c r="M28" s="14">
        <v>50</v>
      </c>
      <c r="N28" s="15">
        <v>50</v>
      </c>
      <c r="O28" s="15">
        <v>19</v>
      </c>
      <c r="P28" s="14">
        <v>20</v>
      </c>
      <c r="Q28" s="14">
        <v>50</v>
      </c>
      <c r="R28" s="15">
        <v>15</v>
      </c>
      <c r="S28" s="14">
        <v>50</v>
      </c>
      <c r="T28" s="14">
        <v>50</v>
      </c>
      <c r="U28" s="14">
        <v>50</v>
      </c>
      <c r="V28" s="8">
        <f t="shared" si="1"/>
        <v>556</v>
      </c>
      <c r="W28" s="13">
        <v>250</v>
      </c>
      <c r="X28" s="8">
        <f t="shared" si="2"/>
        <v>306</v>
      </c>
    </row>
    <row r="29" spans="1:229" x14ac:dyDescent="0.25">
      <c r="A29" s="33">
        <v>26</v>
      </c>
      <c r="B29" s="40" t="s">
        <v>53</v>
      </c>
      <c r="C29" s="40" t="s">
        <v>37</v>
      </c>
      <c r="D29" s="13">
        <v>7</v>
      </c>
      <c r="E29" s="14">
        <v>50</v>
      </c>
      <c r="F29" s="13">
        <v>0</v>
      </c>
      <c r="G29" s="14">
        <v>17</v>
      </c>
      <c r="H29" s="13">
        <v>0</v>
      </c>
      <c r="I29" s="13">
        <v>21</v>
      </c>
      <c r="J29" s="15">
        <v>15</v>
      </c>
      <c r="K29" s="15">
        <v>50</v>
      </c>
      <c r="L29" s="13">
        <v>21</v>
      </c>
      <c r="M29" s="14">
        <v>50</v>
      </c>
      <c r="N29" s="15">
        <v>50</v>
      </c>
      <c r="O29" s="15">
        <v>50</v>
      </c>
      <c r="P29" s="15">
        <v>50</v>
      </c>
      <c r="Q29" s="14">
        <v>50</v>
      </c>
      <c r="R29" s="14">
        <v>50</v>
      </c>
      <c r="S29" s="14">
        <v>50</v>
      </c>
      <c r="T29" s="14">
        <v>50</v>
      </c>
      <c r="U29" s="14">
        <v>50</v>
      </c>
      <c r="V29" s="8">
        <f t="shared" si="1"/>
        <v>631</v>
      </c>
      <c r="W29" s="13">
        <v>250</v>
      </c>
      <c r="X29" s="8">
        <f t="shared" si="2"/>
        <v>381</v>
      </c>
    </row>
    <row r="30" spans="1:229" x14ac:dyDescent="0.25">
      <c r="A30" s="12">
        <v>27</v>
      </c>
      <c r="B30" s="42" t="s">
        <v>81</v>
      </c>
      <c r="C30" s="40" t="s">
        <v>82</v>
      </c>
      <c r="D30" s="13">
        <v>50</v>
      </c>
      <c r="E30" s="13">
        <v>6</v>
      </c>
      <c r="F30" s="13">
        <v>0</v>
      </c>
      <c r="G30" s="13">
        <v>22</v>
      </c>
      <c r="H30" s="13">
        <v>0</v>
      </c>
      <c r="I30" s="13">
        <v>50</v>
      </c>
      <c r="J30" s="13">
        <v>12</v>
      </c>
      <c r="K30" s="13">
        <v>2</v>
      </c>
      <c r="L30" s="13">
        <v>50</v>
      </c>
      <c r="M30" s="13">
        <v>50</v>
      </c>
      <c r="N30" s="13">
        <v>50</v>
      </c>
      <c r="O30" s="15">
        <v>50</v>
      </c>
      <c r="P30" s="13">
        <v>50</v>
      </c>
      <c r="Q30" s="14">
        <v>50</v>
      </c>
      <c r="R30" s="14">
        <v>50</v>
      </c>
      <c r="S30" s="14">
        <v>50</v>
      </c>
      <c r="T30" s="14">
        <v>50</v>
      </c>
      <c r="U30" s="14">
        <v>50</v>
      </c>
      <c r="V30" s="8">
        <f t="shared" si="1"/>
        <v>642</v>
      </c>
      <c r="W30" s="13">
        <v>250</v>
      </c>
      <c r="X30" s="8">
        <f t="shared" si="2"/>
        <v>392</v>
      </c>
    </row>
    <row r="31" spans="1:229" ht="13.8" x14ac:dyDescent="0.3">
      <c r="A31" s="33">
        <v>28</v>
      </c>
      <c r="B31" s="41" t="s">
        <v>33</v>
      </c>
      <c r="C31" s="39" t="s">
        <v>20</v>
      </c>
      <c r="D31" s="13">
        <v>50</v>
      </c>
      <c r="E31" s="13">
        <v>50</v>
      </c>
      <c r="F31" s="13">
        <v>0</v>
      </c>
      <c r="G31" s="13">
        <v>12</v>
      </c>
      <c r="H31" s="13">
        <v>0</v>
      </c>
      <c r="I31" s="13">
        <v>22</v>
      </c>
      <c r="J31" s="13">
        <v>50</v>
      </c>
      <c r="K31" s="13">
        <v>22</v>
      </c>
      <c r="L31" s="14">
        <v>50</v>
      </c>
      <c r="M31" s="15">
        <v>18</v>
      </c>
      <c r="N31" s="15">
        <v>50</v>
      </c>
      <c r="O31" s="15">
        <v>50</v>
      </c>
      <c r="P31" s="14">
        <v>50</v>
      </c>
      <c r="Q31" s="15">
        <v>50</v>
      </c>
      <c r="R31" s="14">
        <v>50</v>
      </c>
      <c r="S31" s="14">
        <v>50</v>
      </c>
      <c r="T31" s="14">
        <v>19</v>
      </c>
      <c r="U31" s="14">
        <v>50</v>
      </c>
      <c r="V31" s="8">
        <f t="shared" si="1"/>
        <v>643</v>
      </c>
      <c r="W31" s="13">
        <v>250</v>
      </c>
      <c r="X31" s="8">
        <f t="shared" si="2"/>
        <v>393</v>
      </c>
    </row>
    <row r="32" spans="1:229" x14ac:dyDescent="0.25">
      <c r="A32" s="33">
        <v>29</v>
      </c>
      <c r="B32" s="40" t="s">
        <v>108</v>
      </c>
      <c r="C32" s="40" t="s">
        <v>21</v>
      </c>
      <c r="D32" s="14">
        <v>50</v>
      </c>
      <c r="E32" s="13">
        <v>50</v>
      </c>
      <c r="F32" s="13">
        <v>0</v>
      </c>
      <c r="G32" s="13">
        <v>50</v>
      </c>
      <c r="H32" s="13">
        <v>0</v>
      </c>
      <c r="I32" s="13">
        <v>50</v>
      </c>
      <c r="J32" s="14">
        <v>50</v>
      </c>
      <c r="K32" s="13">
        <v>50</v>
      </c>
      <c r="L32" s="14">
        <v>50</v>
      </c>
      <c r="M32" s="15">
        <v>50</v>
      </c>
      <c r="N32" s="15">
        <v>19</v>
      </c>
      <c r="O32" s="15">
        <v>18</v>
      </c>
      <c r="P32" s="14">
        <v>21</v>
      </c>
      <c r="Q32" s="14">
        <v>50</v>
      </c>
      <c r="R32" s="14">
        <v>50</v>
      </c>
      <c r="S32" s="14">
        <v>50</v>
      </c>
      <c r="T32" s="14">
        <v>50</v>
      </c>
      <c r="U32" s="14">
        <v>50</v>
      </c>
      <c r="V32" s="8">
        <f t="shared" si="1"/>
        <v>708</v>
      </c>
      <c r="W32" s="13">
        <v>250</v>
      </c>
      <c r="X32" s="8">
        <f t="shared" si="2"/>
        <v>458</v>
      </c>
    </row>
    <row r="33" spans="1:24" x14ac:dyDescent="0.25">
      <c r="A33" s="33">
        <v>30</v>
      </c>
      <c r="B33" s="40" t="s">
        <v>16</v>
      </c>
      <c r="C33" s="40" t="s">
        <v>101</v>
      </c>
      <c r="D33" s="13">
        <v>50</v>
      </c>
      <c r="E33" s="14">
        <v>50</v>
      </c>
      <c r="F33" s="13">
        <v>0</v>
      </c>
      <c r="G33" s="14">
        <v>50</v>
      </c>
      <c r="H33" s="13">
        <v>0</v>
      </c>
      <c r="I33" s="14">
        <v>50</v>
      </c>
      <c r="J33" s="14">
        <v>50</v>
      </c>
      <c r="K33" s="14">
        <v>21</v>
      </c>
      <c r="L33" s="13">
        <v>18</v>
      </c>
      <c r="M33" s="14">
        <v>20</v>
      </c>
      <c r="N33" s="14">
        <v>50</v>
      </c>
      <c r="O33" s="15">
        <v>50</v>
      </c>
      <c r="P33" s="14">
        <v>50</v>
      </c>
      <c r="Q33" s="14">
        <v>50</v>
      </c>
      <c r="R33" s="14">
        <v>50</v>
      </c>
      <c r="S33" s="14">
        <v>50</v>
      </c>
      <c r="T33" s="14">
        <v>50</v>
      </c>
      <c r="U33" s="14">
        <v>50</v>
      </c>
      <c r="V33" s="8">
        <f t="shared" si="1"/>
        <v>709</v>
      </c>
      <c r="W33" s="13">
        <v>250</v>
      </c>
      <c r="X33" s="8">
        <f t="shared" si="2"/>
        <v>459</v>
      </c>
    </row>
    <row r="34" spans="1:24" ht="13.8" x14ac:dyDescent="0.3">
      <c r="A34" s="33">
        <v>31</v>
      </c>
      <c r="B34" s="41" t="s">
        <v>114</v>
      </c>
      <c r="C34" s="40" t="s">
        <v>115</v>
      </c>
      <c r="D34" s="14">
        <v>50</v>
      </c>
      <c r="E34" s="13">
        <v>50</v>
      </c>
      <c r="F34" s="13">
        <v>0</v>
      </c>
      <c r="G34" s="13">
        <v>50</v>
      </c>
      <c r="H34" s="13">
        <v>0</v>
      </c>
      <c r="I34" s="13">
        <v>50</v>
      </c>
      <c r="J34" s="14">
        <v>50</v>
      </c>
      <c r="K34" s="13">
        <v>50</v>
      </c>
      <c r="L34" s="14">
        <v>50</v>
      </c>
      <c r="M34" s="15">
        <v>50</v>
      </c>
      <c r="N34" s="15">
        <v>50</v>
      </c>
      <c r="O34" s="15">
        <v>50</v>
      </c>
      <c r="P34" s="14">
        <v>50</v>
      </c>
      <c r="Q34" s="14">
        <v>50</v>
      </c>
      <c r="R34" s="14">
        <v>50</v>
      </c>
      <c r="S34" s="14">
        <v>19</v>
      </c>
      <c r="T34" s="14">
        <v>22</v>
      </c>
      <c r="U34" s="14">
        <v>50</v>
      </c>
      <c r="V34" s="8">
        <f t="shared" si="1"/>
        <v>741</v>
      </c>
      <c r="W34" s="13">
        <v>250</v>
      </c>
      <c r="X34" s="8">
        <f t="shared" si="2"/>
        <v>491</v>
      </c>
    </row>
    <row r="35" spans="1:24" x14ac:dyDescent="0.25">
      <c r="A35" s="33">
        <v>32</v>
      </c>
      <c r="B35" s="40" t="s">
        <v>109</v>
      </c>
      <c r="C35" s="40" t="s">
        <v>84</v>
      </c>
      <c r="D35" s="14">
        <v>50</v>
      </c>
      <c r="E35" s="13">
        <v>50</v>
      </c>
      <c r="F35" s="13">
        <v>0</v>
      </c>
      <c r="G35" s="13">
        <v>50</v>
      </c>
      <c r="H35" s="13">
        <v>0</v>
      </c>
      <c r="I35" s="13">
        <v>50</v>
      </c>
      <c r="J35" s="14">
        <v>50</v>
      </c>
      <c r="K35" s="13">
        <v>50</v>
      </c>
      <c r="L35" s="14">
        <v>50</v>
      </c>
      <c r="M35" s="15">
        <v>50</v>
      </c>
      <c r="N35" s="15">
        <v>50</v>
      </c>
      <c r="O35" s="15">
        <v>20</v>
      </c>
      <c r="P35" s="14">
        <v>22</v>
      </c>
      <c r="Q35" s="14">
        <v>50</v>
      </c>
      <c r="R35" s="14">
        <v>50</v>
      </c>
      <c r="S35" s="14">
        <v>50</v>
      </c>
      <c r="T35" s="14">
        <v>50</v>
      </c>
      <c r="U35" s="14">
        <v>50</v>
      </c>
      <c r="V35" s="8">
        <f t="shared" si="1"/>
        <v>742</v>
      </c>
      <c r="W35" s="13">
        <v>250</v>
      </c>
      <c r="X35" s="8">
        <f t="shared" si="2"/>
        <v>492</v>
      </c>
    </row>
    <row r="36" spans="1:24" x14ac:dyDescent="0.25">
      <c r="A36" s="33">
        <v>33</v>
      </c>
      <c r="B36" s="40" t="s">
        <v>96</v>
      </c>
      <c r="C36" s="40" t="s">
        <v>95</v>
      </c>
      <c r="D36" s="14">
        <v>50</v>
      </c>
      <c r="E36" s="13">
        <v>50</v>
      </c>
      <c r="F36" s="13">
        <v>0</v>
      </c>
      <c r="G36" s="13">
        <v>50</v>
      </c>
      <c r="H36" s="13">
        <v>0</v>
      </c>
      <c r="I36" s="13">
        <v>23</v>
      </c>
      <c r="J36" s="14">
        <v>50</v>
      </c>
      <c r="K36" s="13">
        <v>50</v>
      </c>
      <c r="L36" s="14">
        <v>23</v>
      </c>
      <c r="M36" s="15">
        <v>50</v>
      </c>
      <c r="N36" s="15">
        <v>50</v>
      </c>
      <c r="O36" s="15">
        <v>50</v>
      </c>
      <c r="P36" s="14">
        <v>50</v>
      </c>
      <c r="Q36" s="14">
        <v>50</v>
      </c>
      <c r="R36" s="14">
        <v>50</v>
      </c>
      <c r="S36" s="14">
        <v>50</v>
      </c>
      <c r="T36" s="14">
        <v>50</v>
      </c>
      <c r="U36" s="14">
        <v>50</v>
      </c>
      <c r="V36" s="16">
        <f t="shared" si="1"/>
        <v>746</v>
      </c>
      <c r="W36" s="13">
        <v>250</v>
      </c>
      <c r="X36" s="16">
        <f t="shared" si="2"/>
        <v>496</v>
      </c>
    </row>
    <row r="37" spans="1:24" x14ac:dyDescent="0.25">
      <c r="A37" s="33">
        <v>34</v>
      </c>
      <c r="B37" s="40" t="s">
        <v>97</v>
      </c>
      <c r="C37" s="40" t="s">
        <v>98</v>
      </c>
      <c r="D37" s="13">
        <v>50</v>
      </c>
      <c r="E37" s="14">
        <v>50</v>
      </c>
      <c r="F37" s="14">
        <v>0</v>
      </c>
      <c r="G37" s="14">
        <v>50</v>
      </c>
      <c r="H37" s="14">
        <v>0</v>
      </c>
      <c r="I37" s="14">
        <v>50</v>
      </c>
      <c r="J37" s="14">
        <v>3</v>
      </c>
      <c r="K37" s="14">
        <v>50</v>
      </c>
      <c r="L37" s="14">
        <v>50</v>
      </c>
      <c r="M37" s="14">
        <v>50</v>
      </c>
      <c r="N37" s="14">
        <v>50</v>
      </c>
      <c r="O37" s="15">
        <v>50</v>
      </c>
      <c r="P37" s="14">
        <v>50</v>
      </c>
      <c r="Q37" s="14">
        <v>50</v>
      </c>
      <c r="R37" s="14">
        <v>50</v>
      </c>
      <c r="S37" s="14">
        <v>50</v>
      </c>
      <c r="T37" s="14">
        <v>50</v>
      </c>
      <c r="U37" s="14">
        <v>50</v>
      </c>
      <c r="V37" s="16">
        <f t="shared" si="1"/>
        <v>753</v>
      </c>
      <c r="W37" s="13">
        <v>250</v>
      </c>
      <c r="X37" s="16">
        <f t="shared" si="2"/>
        <v>503</v>
      </c>
    </row>
    <row r="38" spans="1:24" x14ac:dyDescent="0.25">
      <c r="A38" s="33">
        <v>35</v>
      </c>
      <c r="B38" s="40" t="s">
        <v>86</v>
      </c>
      <c r="C38" s="40" t="s">
        <v>10</v>
      </c>
      <c r="D38" s="13">
        <v>7</v>
      </c>
      <c r="E38" s="13">
        <v>50</v>
      </c>
      <c r="F38" s="13">
        <v>0</v>
      </c>
      <c r="G38" s="13">
        <v>50</v>
      </c>
      <c r="H38" s="13">
        <v>0</v>
      </c>
      <c r="I38" s="13">
        <v>50</v>
      </c>
      <c r="J38" s="13">
        <v>50</v>
      </c>
      <c r="K38" s="13">
        <v>50</v>
      </c>
      <c r="L38" s="13">
        <v>50</v>
      </c>
      <c r="M38" s="13">
        <v>50</v>
      </c>
      <c r="N38" s="13">
        <v>50</v>
      </c>
      <c r="O38" s="15">
        <v>50</v>
      </c>
      <c r="P38" s="13">
        <v>50</v>
      </c>
      <c r="Q38" s="13">
        <v>50</v>
      </c>
      <c r="R38" s="13">
        <v>50</v>
      </c>
      <c r="S38" s="13">
        <v>50</v>
      </c>
      <c r="T38" s="13">
        <v>50</v>
      </c>
      <c r="U38" s="13">
        <v>50</v>
      </c>
      <c r="V38" s="8">
        <f t="shared" si="1"/>
        <v>757</v>
      </c>
      <c r="W38" s="13">
        <v>250</v>
      </c>
      <c r="X38" s="8">
        <f t="shared" si="2"/>
        <v>507</v>
      </c>
    </row>
    <row r="39" spans="1:24" x14ac:dyDescent="0.25">
      <c r="A39" s="33">
        <v>36</v>
      </c>
      <c r="B39" s="40" t="s">
        <v>99</v>
      </c>
      <c r="C39" s="40" t="s">
        <v>100</v>
      </c>
      <c r="D39" s="13">
        <v>50</v>
      </c>
      <c r="E39" s="13">
        <v>50</v>
      </c>
      <c r="F39" s="13">
        <v>0</v>
      </c>
      <c r="G39" s="13">
        <v>50</v>
      </c>
      <c r="H39" s="13">
        <v>0</v>
      </c>
      <c r="I39" s="13">
        <v>50</v>
      </c>
      <c r="J39" s="15">
        <v>7</v>
      </c>
      <c r="K39" s="13">
        <v>50</v>
      </c>
      <c r="L39" s="14">
        <v>50</v>
      </c>
      <c r="M39" s="15">
        <v>50</v>
      </c>
      <c r="N39" s="15">
        <v>50</v>
      </c>
      <c r="O39" s="15">
        <v>50</v>
      </c>
      <c r="P39" s="14">
        <v>50</v>
      </c>
      <c r="Q39" s="15">
        <v>50</v>
      </c>
      <c r="R39" s="14">
        <v>50</v>
      </c>
      <c r="S39" s="14">
        <v>50</v>
      </c>
      <c r="T39" s="14">
        <v>50</v>
      </c>
      <c r="U39" s="14">
        <v>50</v>
      </c>
      <c r="V39" s="8">
        <f t="shared" si="1"/>
        <v>757</v>
      </c>
      <c r="W39" s="13">
        <v>250</v>
      </c>
      <c r="X39" s="8">
        <f t="shared" si="2"/>
        <v>507</v>
      </c>
    </row>
    <row r="40" spans="1:24" x14ac:dyDescent="0.25">
      <c r="A40" s="33">
        <v>37</v>
      </c>
      <c r="B40" s="40" t="s">
        <v>111</v>
      </c>
      <c r="C40" s="40" t="s">
        <v>66</v>
      </c>
      <c r="D40" s="14">
        <v>50</v>
      </c>
      <c r="E40" s="13">
        <v>50</v>
      </c>
      <c r="F40" s="13">
        <v>0</v>
      </c>
      <c r="G40" s="13">
        <v>50</v>
      </c>
      <c r="H40" s="13">
        <v>0</v>
      </c>
      <c r="I40" s="13">
        <v>50</v>
      </c>
      <c r="J40" s="14">
        <v>50</v>
      </c>
      <c r="K40" s="13">
        <v>50</v>
      </c>
      <c r="L40" s="14">
        <v>50</v>
      </c>
      <c r="M40" s="15">
        <v>50</v>
      </c>
      <c r="N40" s="15">
        <v>50</v>
      </c>
      <c r="O40" s="15">
        <v>50</v>
      </c>
      <c r="P40" s="14">
        <v>50</v>
      </c>
      <c r="Q40" s="14">
        <v>8</v>
      </c>
      <c r="R40" s="14">
        <v>50</v>
      </c>
      <c r="S40" s="14">
        <v>50</v>
      </c>
      <c r="T40" s="14">
        <v>50</v>
      </c>
      <c r="U40" s="14">
        <v>50</v>
      </c>
      <c r="V40" s="8">
        <f t="shared" si="1"/>
        <v>758</v>
      </c>
      <c r="W40" s="13">
        <v>250</v>
      </c>
      <c r="X40" s="8">
        <f t="shared" si="2"/>
        <v>508</v>
      </c>
    </row>
    <row r="41" spans="1:24" x14ac:dyDescent="0.25">
      <c r="A41" s="33">
        <v>38</v>
      </c>
      <c r="B41" s="40" t="s">
        <v>106</v>
      </c>
      <c r="C41" s="40" t="s">
        <v>113</v>
      </c>
      <c r="D41" s="13">
        <v>50</v>
      </c>
      <c r="E41" s="13">
        <v>50</v>
      </c>
      <c r="F41" s="13">
        <v>0</v>
      </c>
      <c r="G41" s="13">
        <v>50</v>
      </c>
      <c r="H41" s="13">
        <v>0</v>
      </c>
      <c r="I41" s="13">
        <v>50</v>
      </c>
      <c r="J41" s="13">
        <v>50</v>
      </c>
      <c r="K41" s="13">
        <v>50</v>
      </c>
      <c r="L41" s="13">
        <v>50</v>
      </c>
      <c r="M41" s="13">
        <v>50</v>
      </c>
      <c r="N41" s="13">
        <v>50</v>
      </c>
      <c r="O41" s="15">
        <v>50</v>
      </c>
      <c r="P41" s="13">
        <v>50</v>
      </c>
      <c r="Q41" s="14">
        <v>50</v>
      </c>
      <c r="R41" s="14">
        <v>50</v>
      </c>
      <c r="S41" s="14">
        <v>8</v>
      </c>
      <c r="T41" s="14">
        <v>50</v>
      </c>
      <c r="U41" s="14">
        <v>50</v>
      </c>
      <c r="V41" s="8">
        <f t="shared" si="1"/>
        <v>758</v>
      </c>
      <c r="W41" s="13">
        <v>250</v>
      </c>
      <c r="X41" s="8">
        <f t="shared" si="2"/>
        <v>508</v>
      </c>
    </row>
    <row r="42" spans="1:24" x14ac:dyDescent="0.25">
      <c r="A42" s="33">
        <v>39</v>
      </c>
      <c r="B42" s="40" t="s">
        <v>71</v>
      </c>
      <c r="C42" s="40" t="s">
        <v>11</v>
      </c>
      <c r="D42" s="13">
        <v>50</v>
      </c>
      <c r="E42" s="14">
        <v>50</v>
      </c>
      <c r="F42" s="13">
        <v>0</v>
      </c>
      <c r="G42" s="13">
        <v>50</v>
      </c>
      <c r="H42" s="13">
        <v>0</v>
      </c>
      <c r="I42" s="15">
        <v>50</v>
      </c>
      <c r="J42" s="13">
        <v>9</v>
      </c>
      <c r="K42" s="14">
        <v>50</v>
      </c>
      <c r="L42" s="13">
        <v>50</v>
      </c>
      <c r="M42" s="14">
        <v>50</v>
      </c>
      <c r="N42" s="15">
        <v>50</v>
      </c>
      <c r="O42" s="15">
        <v>50</v>
      </c>
      <c r="P42" s="15">
        <v>50</v>
      </c>
      <c r="Q42" s="14">
        <v>50</v>
      </c>
      <c r="R42" s="15">
        <v>50</v>
      </c>
      <c r="S42" s="14">
        <v>50</v>
      </c>
      <c r="T42" s="14">
        <v>50</v>
      </c>
      <c r="U42" s="14">
        <v>50</v>
      </c>
      <c r="V42" s="8">
        <f t="shared" si="1"/>
        <v>759</v>
      </c>
      <c r="W42" s="13">
        <v>250</v>
      </c>
      <c r="X42" s="8">
        <f t="shared" si="2"/>
        <v>509</v>
      </c>
    </row>
    <row r="43" spans="1:24" x14ac:dyDescent="0.25">
      <c r="A43" s="33">
        <v>40</v>
      </c>
      <c r="B43" s="40" t="s">
        <v>59</v>
      </c>
      <c r="C43" s="40" t="s">
        <v>112</v>
      </c>
      <c r="D43" s="14">
        <v>50</v>
      </c>
      <c r="E43" s="13">
        <v>50</v>
      </c>
      <c r="F43" s="13">
        <v>0</v>
      </c>
      <c r="G43" s="13">
        <v>50</v>
      </c>
      <c r="H43" s="13">
        <v>0</v>
      </c>
      <c r="I43" s="13">
        <v>50</v>
      </c>
      <c r="J43" s="14">
        <v>50</v>
      </c>
      <c r="K43" s="13">
        <v>50</v>
      </c>
      <c r="L43" s="14">
        <v>50</v>
      </c>
      <c r="M43" s="15">
        <v>50</v>
      </c>
      <c r="N43" s="15">
        <v>50</v>
      </c>
      <c r="O43" s="15">
        <v>50</v>
      </c>
      <c r="P43" s="14">
        <v>50</v>
      </c>
      <c r="Q43" s="14">
        <v>10</v>
      </c>
      <c r="R43" s="14">
        <v>50</v>
      </c>
      <c r="S43" s="14">
        <v>50</v>
      </c>
      <c r="T43" s="14">
        <v>50</v>
      </c>
      <c r="U43" s="14">
        <v>50</v>
      </c>
      <c r="V43" s="8">
        <f t="shared" si="1"/>
        <v>760</v>
      </c>
      <c r="W43" s="13">
        <v>250</v>
      </c>
      <c r="X43" s="8">
        <f t="shared" si="2"/>
        <v>510</v>
      </c>
    </row>
    <row r="44" spans="1:24" x14ac:dyDescent="0.25">
      <c r="A44" s="33">
        <v>41</v>
      </c>
      <c r="B44" s="40" t="s">
        <v>87</v>
      </c>
      <c r="C44" s="40" t="s">
        <v>88</v>
      </c>
      <c r="D44" s="13">
        <v>50</v>
      </c>
      <c r="E44" s="13">
        <v>13</v>
      </c>
      <c r="F44" s="13">
        <v>0</v>
      </c>
      <c r="G44" s="13">
        <v>50</v>
      </c>
      <c r="H44" s="13">
        <v>0</v>
      </c>
      <c r="I44" s="13">
        <v>50</v>
      </c>
      <c r="J44" s="13">
        <v>50</v>
      </c>
      <c r="K44" s="13">
        <v>50</v>
      </c>
      <c r="L44" s="13">
        <v>50</v>
      </c>
      <c r="M44" s="13">
        <v>50</v>
      </c>
      <c r="N44" s="13">
        <v>50</v>
      </c>
      <c r="O44" s="15">
        <v>50</v>
      </c>
      <c r="P44" s="13">
        <v>50</v>
      </c>
      <c r="Q44" s="14">
        <v>50</v>
      </c>
      <c r="R44" s="14">
        <v>50</v>
      </c>
      <c r="S44" s="14">
        <v>50</v>
      </c>
      <c r="T44" s="14">
        <v>50</v>
      </c>
      <c r="U44" s="14">
        <v>50</v>
      </c>
      <c r="V44" s="8">
        <f t="shared" si="1"/>
        <v>763</v>
      </c>
      <c r="W44" s="13">
        <v>250</v>
      </c>
      <c r="X44" s="8">
        <f t="shared" si="2"/>
        <v>513</v>
      </c>
    </row>
    <row r="45" spans="1:24" x14ac:dyDescent="0.25">
      <c r="A45" s="12">
        <v>42</v>
      </c>
      <c r="B45" s="42" t="s">
        <v>106</v>
      </c>
      <c r="C45" s="40" t="s">
        <v>107</v>
      </c>
      <c r="D45" s="14">
        <v>50</v>
      </c>
      <c r="E45" s="13">
        <v>50</v>
      </c>
      <c r="F45" s="13">
        <v>0</v>
      </c>
      <c r="G45" s="13">
        <v>50</v>
      </c>
      <c r="H45" s="13">
        <v>0</v>
      </c>
      <c r="I45" s="13">
        <v>50</v>
      </c>
      <c r="J45" s="14">
        <v>50</v>
      </c>
      <c r="K45" s="13">
        <v>50</v>
      </c>
      <c r="L45" s="14">
        <v>50</v>
      </c>
      <c r="M45" s="15">
        <v>21</v>
      </c>
      <c r="N45" s="15">
        <v>50</v>
      </c>
      <c r="O45" s="15">
        <v>50</v>
      </c>
      <c r="P45" s="14">
        <v>50</v>
      </c>
      <c r="Q45" s="14">
        <v>50</v>
      </c>
      <c r="R45" s="14">
        <v>50</v>
      </c>
      <c r="S45" s="14">
        <v>50</v>
      </c>
      <c r="T45" s="14">
        <v>50</v>
      </c>
      <c r="U45" s="14">
        <v>50</v>
      </c>
      <c r="V45" s="8">
        <f t="shared" si="1"/>
        <v>771</v>
      </c>
      <c r="W45" s="13">
        <v>250</v>
      </c>
      <c r="X45" s="8">
        <f t="shared" si="2"/>
        <v>521</v>
      </c>
    </row>
    <row r="46" spans="1:24" x14ac:dyDescent="0.25">
      <c r="A46" s="33">
        <v>43</v>
      </c>
      <c r="B46" s="40" t="s">
        <v>110</v>
      </c>
      <c r="C46" s="40" t="s">
        <v>75</v>
      </c>
      <c r="D46" s="14">
        <v>50</v>
      </c>
      <c r="E46" s="13">
        <v>50</v>
      </c>
      <c r="F46" s="13">
        <v>0</v>
      </c>
      <c r="G46" s="13">
        <v>50</v>
      </c>
      <c r="H46" s="13">
        <v>0</v>
      </c>
      <c r="I46" s="13">
        <v>50</v>
      </c>
      <c r="J46" s="14">
        <v>50</v>
      </c>
      <c r="K46" s="13">
        <v>50</v>
      </c>
      <c r="L46" s="14">
        <v>50</v>
      </c>
      <c r="M46" s="15">
        <v>50</v>
      </c>
      <c r="N46" s="15">
        <v>50</v>
      </c>
      <c r="O46" s="15">
        <v>22</v>
      </c>
      <c r="P46" s="14">
        <v>50</v>
      </c>
      <c r="Q46" s="14">
        <v>50</v>
      </c>
      <c r="R46" s="14">
        <v>50</v>
      </c>
      <c r="S46" s="14">
        <v>50</v>
      </c>
      <c r="T46" s="14">
        <v>50</v>
      </c>
      <c r="U46" s="14">
        <v>50</v>
      </c>
      <c r="V46" s="8">
        <f t="shared" si="1"/>
        <v>772</v>
      </c>
      <c r="W46" s="13">
        <v>250</v>
      </c>
      <c r="X46" s="8">
        <f t="shared" si="2"/>
        <v>522</v>
      </c>
    </row>
    <row r="47" spans="1:24" x14ac:dyDescent="0.25">
      <c r="A47" s="12">
        <v>44</v>
      </c>
      <c r="B47" s="40" t="s">
        <v>104</v>
      </c>
      <c r="C47" s="40" t="s">
        <v>105</v>
      </c>
      <c r="D47" s="14">
        <v>50</v>
      </c>
      <c r="E47" s="13">
        <v>50</v>
      </c>
      <c r="F47" s="13">
        <v>0</v>
      </c>
      <c r="G47" s="13">
        <v>50</v>
      </c>
      <c r="H47" s="13">
        <v>0</v>
      </c>
      <c r="I47" s="13">
        <v>50</v>
      </c>
      <c r="J47" s="14">
        <v>50</v>
      </c>
      <c r="K47" s="13">
        <v>50</v>
      </c>
      <c r="L47" s="14">
        <v>24</v>
      </c>
      <c r="M47" s="15">
        <v>50</v>
      </c>
      <c r="N47" s="15">
        <v>50</v>
      </c>
      <c r="O47" s="15">
        <v>50</v>
      </c>
      <c r="P47" s="14">
        <v>50</v>
      </c>
      <c r="Q47" s="14">
        <v>50</v>
      </c>
      <c r="R47" s="14">
        <v>50</v>
      </c>
      <c r="S47" s="14">
        <v>50</v>
      </c>
      <c r="T47" s="14">
        <v>50</v>
      </c>
      <c r="U47" s="14">
        <v>50</v>
      </c>
      <c r="V47" s="8">
        <f t="shared" si="1"/>
        <v>774</v>
      </c>
      <c r="W47" s="13">
        <v>250</v>
      </c>
      <c r="X47" s="8">
        <f t="shared" si="2"/>
        <v>524</v>
      </c>
    </row>
  </sheetData>
  <sortState xmlns:xlrd2="http://schemas.microsoft.com/office/spreadsheetml/2017/richdata2" ref="A7:HU16">
    <sortCondition ref="X7:X16"/>
  </sortState>
  <mergeCells count="1">
    <mergeCell ref="B1:T1"/>
  </mergeCells>
  <hyperlinks>
    <hyperlink ref="C36" r:id="rId1" display="mailto:brendvlaanderen@gmail.com" xr:uid="{00000000-0004-0000-0100-000000000000}"/>
    <hyperlink ref="C27" r:id="rId2" display="mailto:brendvlaanderen@gmail.com" xr:uid="{00000000-0004-0000-0100-000001000000}"/>
  </hyperlinks>
  <pageMargins left="0.7" right="0.7" top="0.75" bottom="0.75" header="0.3" footer="0.3"/>
  <pageSetup paperSize="9" orientation="landscape" horizontalDpi="4294967293" verticalDpi="4294967293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/>
  <dimension ref="A1:IB58"/>
  <sheetViews>
    <sheetView showRowColHeaders="0" zoomScale="124" zoomScaleNormal="124" workbookViewId="0">
      <selection activeCell="C2" sqref="C2"/>
    </sheetView>
  </sheetViews>
  <sheetFormatPr defaultColWidth="9.6640625" defaultRowHeight="13.2" x14ac:dyDescent="0.25"/>
  <cols>
    <col min="1" max="1" width="2.88671875" style="22" customWidth="1"/>
    <col min="2" max="3" width="17.6640625" style="3" customWidth="1"/>
    <col min="4" max="6" width="4.21875" style="23" customWidth="1"/>
    <col min="7" max="8" width="4.109375" style="23" customWidth="1"/>
    <col min="9" max="9" width="4.21875" style="23" customWidth="1"/>
    <col min="10" max="10" width="4.21875" style="24" customWidth="1"/>
    <col min="11" max="11" width="4.21875" style="23" customWidth="1"/>
    <col min="12" max="12" width="4.109375" style="23" customWidth="1"/>
    <col min="13" max="15" width="4.21875" style="23" customWidth="1"/>
    <col min="16" max="16" width="4.109375" style="23" customWidth="1"/>
    <col min="17" max="20" width="4.21875" style="23" customWidth="1"/>
    <col min="21" max="21" width="4.21875" style="25" customWidth="1"/>
    <col min="22" max="22" width="4.6640625" style="27" customWidth="1"/>
    <col min="23" max="23" width="4.6640625" style="25" customWidth="1"/>
    <col min="24" max="24" width="4.6640625" style="3" customWidth="1"/>
    <col min="25" max="16384" width="9.6640625" style="3"/>
  </cols>
  <sheetData>
    <row r="1" spans="1:236" ht="17.25" customHeight="1" x14ac:dyDescent="0.25">
      <c r="A1" s="1"/>
      <c r="B1" s="64" t="s">
        <v>68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V1" s="35" t="s">
        <v>24</v>
      </c>
      <c r="W1" s="36" t="s">
        <v>36</v>
      </c>
      <c r="X1" s="37" t="s">
        <v>34</v>
      </c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</row>
    <row r="2" spans="1:236" s="11" customFormat="1" x14ac:dyDescent="0.25">
      <c r="A2" s="4"/>
      <c r="B2" s="5" t="s">
        <v>2</v>
      </c>
      <c r="C2" s="6" t="s">
        <v>1</v>
      </c>
      <c r="D2" s="6">
        <v>42858</v>
      </c>
      <c r="E2" s="6">
        <f>D2+7</f>
        <v>42865</v>
      </c>
      <c r="F2" s="6">
        <f>+E2+7</f>
        <v>42872</v>
      </c>
      <c r="G2" s="6">
        <f t="shared" ref="G2:R2" si="0">+F2+7</f>
        <v>42879</v>
      </c>
      <c r="H2" s="6">
        <f t="shared" si="0"/>
        <v>42886</v>
      </c>
      <c r="I2" s="6">
        <f t="shared" si="0"/>
        <v>42893</v>
      </c>
      <c r="J2" s="6">
        <f t="shared" si="0"/>
        <v>42900</v>
      </c>
      <c r="K2" s="6">
        <f t="shared" si="0"/>
        <v>42907</v>
      </c>
      <c r="L2" s="6">
        <f t="shared" si="0"/>
        <v>42914</v>
      </c>
      <c r="M2" s="6">
        <f t="shared" si="0"/>
        <v>42921</v>
      </c>
      <c r="N2" s="6">
        <f t="shared" si="0"/>
        <v>42928</v>
      </c>
      <c r="O2" s="6">
        <f t="shared" si="0"/>
        <v>42935</v>
      </c>
      <c r="P2" s="6">
        <f t="shared" si="0"/>
        <v>42942</v>
      </c>
      <c r="Q2" s="6">
        <f t="shared" si="0"/>
        <v>42949</v>
      </c>
      <c r="R2" s="6">
        <f t="shared" si="0"/>
        <v>42956</v>
      </c>
      <c r="S2" s="6">
        <f>+R2+7</f>
        <v>42963</v>
      </c>
      <c r="T2" s="6">
        <v>42970</v>
      </c>
      <c r="U2" s="6">
        <f>+T2+7</f>
        <v>42977</v>
      </c>
      <c r="V2" s="34" t="s">
        <v>25</v>
      </c>
      <c r="W2" s="16" t="s">
        <v>26</v>
      </c>
      <c r="X2" s="34" t="s">
        <v>35</v>
      </c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</row>
    <row r="3" spans="1:236" s="11" customFormat="1" x14ac:dyDescent="0.25">
      <c r="A3" s="4"/>
      <c r="B3" s="13"/>
      <c r="C3" s="13"/>
      <c r="D3" s="13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7"/>
      <c r="W3" s="8"/>
      <c r="X3" s="9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</row>
    <row r="4" spans="1:236" s="18" customFormat="1" x14ac:dyDescent="0.25">
      <c r="A4" s="33">
        <v>1</v>
      </c>
      <c r="B4" s="40" t="s">
        <v>40</v>
      </c>
      <c r="C4" s="40" t="s">
        <v>14</v>
      </c>
      <c r="D4" s="13">
        <v>3</v>
      </c>
      <c r="E4" s="14">
        <v>8</v>
      </c>
      <c r="F4" s="13">
        <v>1</v>
      </c>
      <c r="G4" s="13">
        <v>13</v>
      </c>
      <c r="H4" s="13">
        <v>11</v>
      </c>
      <c r="I4" s="13">
        <v>0</v>
      </c>
      <c r="J4" s="13">
        <v>2</v>
      </c>
      <c r="K4" s="13">
        <v>4</v>
      </c>
      <c r="L4" s="13">
        <v>5</v>
      </c>
      <c r="M4" s="14">
        <v>8</v>
      </c>
      <c r="N4" s="15">
        <v>19</v>
      </c>
      <c r="O4" s="15">
        <v>0</v>
      </c>
      <c r="P4" s="15">
        <v>10</v>
      </c>
      <c r="Q4" s="14">
        <v>2</v>
      </c>
      <c r="R4" s="14">
        <v>5</v>
      </c>
      <c r="S4" s="14">
        <v>18</v>
      </c>
      <c r="T4" s="14">
        <v>6</v>
      </c>
      <c r="U4" s="14">
        <v>12</v>
      </c>
      <c r="V4" s="8">
        <f t="shared" ref="V4" si="1">SUM(D4:U4)</f>
        <v>127</v>
      </c>
      <c r="W4" s="13">
        <f>U4+S4+N4+H4+G4</f>
        <v>73</v>
      </c>
      <c r="X4" s="8">
        <f t="shared" ref="X4" si="2">V4-W4</f>
        <v>54</v>
      </c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</row>
    <row r="5" spans="1:236" s="18" customFormat="1" x14ac:dyDescent="0.25">
      <c r="A5" s="33">
        <v>2</v>
      </c>
      <c r="B5" s="40" t="s">
        <v>47</v>
      </c>
      <c r="C5" s="40" t="s">
        <v>3</v>
      </c>
      <c r="D5" s="13">
        <v>12</v>
      </c>
      <c r="E5" s="14">
        <v>15</v>
      </c>
      <c r="F5" s="13">
        <v>5</v>
      </c>
      <c r="G5" s="13">
        <v>12</v>
      </c>
      <c r="H5" s="13">
        <v>50</v>
      </c>
      <c r="I5" s="13">
        <v>0</v>
      </c>
      <c r="J5" s="13">
        <v>12</v>
      </c>
      <c r="K5" s="13">
        <v>5</v>
      </c>
      <c r="L5" s="13">
        <v>7</v>
      </c>
      <c r="M5" s="13">
        <v>4</v>
      </c>
      <c r="N5" s="13">
        <v>14</v>
      </c>
      <c r="O5" s="15">
        <v>0</v>
      </c>
      <c r="P5" s="15">
        <v>3</v>
      </c>
      <c r="Q5" s="14">
        <v>5</v>
      </c>
      <c r="R5" s="15">
        <v>3</v>
      </c>
      <c r="S5" s="14">
        <v>7</v>
      </c>
      <c r="T5" s="14">
        <v>1</v>
      </c>
      <c r="U5" s="14">
        <v>2</v>
      </c>
      <c r="V5" s="8">
        <f t="shared" ref="V5:V43" si="3">SUM(D5:U5)</f>
        <v>157</v>
      </c>
      <c r="W5" s="13">
        <f>N5+J5+H5+E5+D5</f>
        <v>103</v>
      </c>
      <c r="X5" s="8">
        <f t="shared" ref="X5:X43" si="4">V5-W5</f>
        <v>54</v>
      </c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</row>
    <row r="6" spans="1:236" s="18" customFormat="1" x14ac:dyDescent="0.25">
      <c r="A6" s="33">
        <v>3</v>
      </c>
      <c r="B6" s="40" t="s">
        <v>28</v>
      </c>
      <c r="C6" s="40" t="s">
        <v>4</v>
      </c>
      <c r="D6" s="13">
        <v>1</v>
      </c>
      <c r="E6" s="14">
        <v>3</v>
      </c>
      <c r="F6" s="13">
        <v>9</v>
      </c>
      <c r="G6" s="13">
        <v>5</v>
      </c>
      <c r="H6" s="15">
        <v>5</v>
      </c>
      <c r="I6" s="13">
        <v>0</v>
      </c>
      <c r="J6" s="13">
        <v>9</v>
      </c>
      <c r="K6" s="13">
        <v>10</v>
      </c>
      <c r="L6" s="13">
        <v>11</v>
      </c>
      <c r="M6" s="14">
        <v>1</v>
      </c>
      <c r="N6" s="15">
        <v>4</v>
      </c>
      <c r="O6" s="15">
        <v>0</v>
      </c>
      <c r="P6" s="15">
        <v>8</v>
      </c>
      <c r="Q6" s="14">
        <v>6</v>
      </c>
      <c r="R6" s="14">
        <v>11</v>
      </c>
      <c r="S6" s="14">
        <v>11</v>
      </c>
      <c r="T6" s="14">
        <v>8</v>
      </c>
      <c r="U6" s="14">
        <v>50</v>
      </c>
      <c r="V6" s="8">
        <f t="shared" si="3"/>
        <v>152</v>
      </c>
      <c r="W6" s="13">
        <f>U6+S6+R6+L6+K6</f>
        <v>93</v>
      </c>
      <c r="X6" s="8">
        <f t="shared" si="4"/>
        <v>59</v>
      </c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</row>
    <row r="7" spans="1:236" s="18" customFormat="1" x14ac:dyDescent="0.25">
      <c r="A7" s="33">
        <v>4</v>
      </c>
      <c r="B7" s="40" t="s">
        <v>58</v>
      </c>
      <c r="C7" s="40" t="s">
        <v>23</v>
      </c>
      <c r="D7" s="13">
        <v>50</v>
      </c>
      <c r="E7" s="14">
        <v>2</v>
      </c>
      <c r="F7" s="13">
        <v>4</v>
      </c>
      <c r="G7" s="13">
        <v>7</v>
      </c>
      <c r="H7" s="13">
        <v>9</v>
      </c>
      <c r="I7" s="13">
        <v>0</v>
      </c>
      <c r="J7" s="13">
        <v>3</v>
      </c>
      <c r="K7" s="14">
        <v>7</v>
      </c>
      <c r="L7" s="13">
        <v>9</v>
      </c>
      <c r="M7" s="13">
        <v>11</v>
      </c>
      <c r="N7" s="13">
        <v>11</v>
      </c>
      <c r="O7" s="15">
        <v>0</v>
      </c>
      <c r="P7" s="13">
        <v>7</v>
      </c>
      <c r="Q7" s="14">
        <v>4</v>
      </c>
      <c r="R7" s="15">
        <v>12</v>
      </c>
      <c r="S7" s="14">
        <v>12</v>
      </c>
      <c r="T7" s="14">
        <v>20</v>
      </c>
      <c r="U7" s="14">
        <v>6</v>
      </c>
      <c r="V7" s="8">
        <f t="shared" si="3"/>
        <v>174</v>
      </c>
      <c r="W7" s="13">
        <f>T7+S7+R7+M7+D7</f>
        <v>105</v>
      </c>
      <c r="X7" s="8">
        <f t="shared" si="4"/>
        <v>69</v>
      </c>
      <c r="Z7" s="2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</row>
    <row r="8" spans="1:236" x14ac:dyDescent="0.25">
      <c r="A8" s="33">
        <v>5</v>
      </c>
      <c r="B8" s="40" t="s">
        <v>46</v>
      </c>
      <c r="C8" s="40" t="s">
        <v>6</v>
      </c>
      <c r="D8" s="13">
        <v>6</v>
      </c>
      <c r="E8" s="14">
        <v>13</v>
      </c>
      <c r="F8" s="13">
        <v>6</v>
      </c>
      <c r="G8" s="13">
        <v>6</v>
      </c>
      <c r="H8" s="13">
        <v>8</v>
      </c>
      <c r="I8" s="13">
        <v>0</v>
      </c>
      <c r="J8" s="13">
        <v>9</v>
      </c>
      <c r="K8" s="13">
        <v>13</v>
      </c>
      <c r="L8" s="13">
        <v>8</v>
      </c>
      <c r="M8" s="14">
        <v>5</v>
      </c>
      <c r="N8" s="15">
        <v>50</v>
      </c>
      <c r="O8" s="15">
        <v>0</v>
      </c>
      <c r="P8" s="15">
        <v>2</v>
      </c>
      <c r="Q8" s="14">
        <v>50</v>
      </c>
      <c r="R8" s="14">
        <v>8</v>
      </c>
      <c r="S8" s="14">
        <v>4</v>
      </c>
      <c r="T8" s="14">
        <v>5</v>
      </c>
      <c r="U8" s="14">
        <v>14</v>
      </c>
      <c r="V8" s="8">
        <f t="shared" si="3"/>
        <v>207</v>
      </c>
      <c r="W8" s="13">
        <f>U8+Q8+N8+J8+E8</f>
        <v>136</v>
      </c>
      <c r="X8" s="8">
        <f t="shared" si="4"/>
        <v>71</v>
      </c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</row>
    <row r="9" spans="1:236" x14ac:dyDescent="0.25">
      <c r="A9" s="33">
        <v>6</v>
      </c>
      <c r="B9" s="40" t="s">
        <v>49</v>
      </c>
      <c r="C9" s="40" t="s">
        <v>50</v>
      </c>
      <c r="D9" s="13">
        <v>8</v>
      </c>
      <c r="E9" s="14">
        <v>6</v>
      </c>
      <c r="F9" s="13">
        <v>16</v>
      </c>
      <c r="G9" s="14">
        <v>9</v>
      </c>
      <c r="H9" s="14">
        <v>16</v>
      </c>
      <c r="I9" s="14">
        <v>0</v>
      </c>
      <c r="J9" s="14">
        <v>8</v>
      </c>
      <c r="K9" s="14">
        <v>6</v>
      </c>
      <c r="L9" s="13">
        <v>4</v>
      </c>
      <c r="M9" s="14">
        <v>2</v>
      </c>
      <c r="N9" s="14">
        <v>12</v>
      </c>
      <c r="O9" s="15">
        <v>0</v>
      </c>
      <c r="P9" s="14">
        <v>6</v>
      </c>
      <c r="Q9" s="14">
        <v>3</v>
      </c>
      <c r="R9" s="14">
        <v>9</v>
      </c>
      <c r="S9" s="14">
        <v>17</v>
      </c>
      <c r="T9" s="14">
        <v>19</v>
      </c>
      <c r="U9" s="14">
        <v>21</v>
      </c>
      <c r="V9" s="8">
        <f t="shared" si="3"/>
        <v>162</v>
      </c>
      <c r="W9" s="13">
        <f>U9+T9+S9+H9+F9</f>
        <v>89</v>
      </c>
      <c r="X9" s="8">
        <f t="shared" si="4"/>
        <v>73</v>
      </c>
      <c r="Z9" s="17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</row>
    <row r="10" spans="1:236" x14ac:dyDescent="0.25">
      <c r="A10" s="33">
        <v>7</v>
      </c>
      <c r="B10" s="40" t="s">
        <v>29</v>
      </c>
      <c r="C10" s="40" t="s">
        <v>17</v>
      </c>
      <c r="D10" s="13">
        <v>11</v>
      </c>
      <c r="E10" s="14">
        <v>7</v>
      </c>
      <c r="F10" s="13">
        <v>3</v>
      </c>
      <c r="G10" s="14">
        <v>15</v>
      </c>
      <c r="H10" s="15">
        <v>15</v>
      </c>
      <c r="I10" s="15">
        <v>0</v>
      </c>
      <c r="J10" s="13">
        <v>1</v>
      </c>
      <c r="K10" s="13">
        <v>8</v>
      </c>
      <c r="L10" s="13">
        <v>10</v>
      </c>
      <c r="M10" s="14">
        <v>50</v>
      </c>
      <c r="N10" s="15">
        <v>50</v>
      </c>
      <c r="O10" s="15">
        <v>0</v>
      </c>
      <c r="P10" s="15">
        <v>50</v>
      </c>
      <c r="Q10" s="14">
        <v>50</v>
      </c>
      <c r="R10" s="14">
        <v>7</v>
      </c>
      <c r="S10" s="14">
        <v>9</v>
      </c>
      <c r="T10" s="14">
        <v>4</v>
      </c>
      <c r="U10" s="14">
        <v>3</v>
      </c>
      <c r="V10" s="8">
        <f t="shared" si="3"/>
        <v>293</v>
      </c>
      <c r="W10" s="13">
        <f>Q10+P10+N10+M10+G10</f>
        <v>215</v>
      </c>
      <c r="X10" s="8">
        <f t="shared" si="4"/>
        <v>78</v>
      </c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</row>
    <row r="11" spans="1:236" x14ac:dyDescent="0.25">
      <c r="A11" s="33">
        <v>8</v>
      </c>
      <c r="B11" s="40" t="s">
        <v>31</v>
      </c>
      <c r="C11" s="40" t="s">
        <v>0</v>
      </c>
      <c r="D11" s="13">
        <v>50</v>
      </c>
      <c r="E11" s="14">
        <v>9</v>
      </c>
      <c r="F11" s="13">
        <v>11</v>
      </c>
      <c r="G11" s="13">
        <v>50</v>
      </c>
      <c r="H11" s="13">
        <v>22</v>
      </c>
      <c r="I11" s="13">
        <v>0</v>
      </c>
      <c r="J11" s="13">
        <v>6</v>
      </c>
      <c r="K11" s="14">
        <v>9</v>
      </c>
      <c r="L11" s="13">
        <v>50</v>
      </c>
      <c r="M11" s="14">
        <v>6</v>
      </c>
      <c r="N11" s="15">
        <v>18</v>
      </c>
      <c r="O11" s="15">
        <v>0</v>
      </c>
      <c r="P11" s="15">
        <v>5</v>
      </c>
      <c r="Q11" s="14">
        <v>50</v>
      </c>
      <c r="R11" s="15">
        <v>2</v>
      </c>
      <c r="S11" s="14">
        <v>16</v>
      </c>
      <c r="T11" s="14">
        <v>14</v>
      </c>
      <c r="U11" s="14">
        <v>7</v>
      </c>
      <c r="V11" s="8">
        <f t="shared" si="3"/>
        <v>325</v>
      </c>
      <c r="W11" s="13">
        <f>Q11+L11+H11+G11+D11</f>
        <v>222</v>
      </c>
      <c r="X11" s="8">
        <f t="shared" si="4"/>
        <v>103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</row>
    <row r="12" spans="1:236" x14ac:dyDescent="0.25">
      <c r="A12" s="33">
        <v>9</v>
      </c>
      <c r="B12" s="40" t="s">
        <v>43</v>
      </c>
      <c r="C12" s="40" t="s">
        <v>77</v>
      </c>
      <c r="D12" s="13">
        <v>2</v>
      </c>
      <c r="E12" s="14">
        <v>18</v>
      </c>
      <c r="F12" s="13">
        <v>13</v>
      </c>
      <c r="G12" s="13">
        <v>2</v>
      </c>
      <c r="H12" s="13">
        <v>20</v>
      </c>
      <c r="I12" s="15">
        <v>0</v>
      </c>
      <c r="J12" s="13">
        <v>16</v>
      </c>
      <c r="K12" s="13">
        <v>14</v>
      </c>
      <c r="L12" s="13">
        <v>6</v>
      </c>
      <c r="M12" s="14">
        <v>15</v>
      </c>
      <c r="N12" s="15">
        <v>16</v>
      </c>
      <c r="O12" s="15">
        <v>0</v>
      </c>
      <c r="P12" s="15">
        <v>13</v>
      </c>
      <c r="Q12" s="14">
        <v>10</v>
      </c>
      <c r="R12" s="15">
        <v>14</v>
      </c>
      <c r="S12" s="14">
        <v>15</v>
      </c>
      <c r="T12" s="14">
        <v>16</v>
      </c>
      <c r="U12" s="14">
        <v>9</v>
      </c>
      <c r="V12" s="8">
        <f t="shared" si="3"/>
        <v>199</v>
      </c>
      <c r="W12" s="13">
        <f>T12+N12+J12+H12+E12</f>
        <v>86</v>
      </c>
      <c r="X12" s="8">
        <f t="shared" si="4"/>
        <v>113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</row>
    <row r="13" spans="1:236" x14ac:dyDescent="0.25">
      <c r="A13" s="33">
        <v>10</v>
      </c>
      <c r="B13" s="40" t="s">
        <v>38</v>
      </c>
      <c r="C13" s="40" t="s">
        <v>10</v>
      </c>
      <c r="D13" s="13">
        <v>14</v>
      </c>
      <c r="E13" s="14">
        <v>12</v>
      </c>
      <c r="F13" s="13">
        <v>12</v>
      </c>
      <c r="G13" s="13">
        <v>8</v>
      </c>
      <c r="H13" s="14">
        <v>50</v>
      </c>
      <c r="I13" s="14">
        <v>0</v>
      </c>
      <c r="J13" s="14">
        <v>5</v>
      </c>
      <c r="K13" s="14">
        <v>3</v>
      </c>
      <c r="L13" s="14">
        <v>2</v>
      </c>
      <c r="M13" s="14">
        <v>7</v>
      </c>
      <c r="N13" s="14">
        <v>6</v>
      </c>
      <c r="O13" s="15">
        <v>0</v>
      </c>
      <c r="P13" s="14">
        <v>1</v>
      </c>
      <c r="Q13" s="14">
        <v>50</v>
      </c>
      <c r="R13" s="14">
        <v>50</v>
      </c>
      <c r="S13" s="14">
        <v>50</v>
      </c>
      <c r="T13" s="14">
        <v>50</v>
      </c>
      <c r="U13" s="14">
        <v>50</v>
      </c>
      <c r="V13" s="8">
        <f t="shared" si="3"/>
        <v>370</v>
      </c>
      <c r="W13" s="13">
        <f>T13+S13+R13+Q13+H13</f>
        <v>250</v>
      </c>
      <c r="X13" s="8">
        <f t="shared" si="4"/>
        <v>120</v>
      </c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</row>
    <row r="14" spans="1:236" x14ac:dyDescent="0.25">
      <c r="A14" s="33">
        <v>11</v>
      </c>
      <c r="B14" s="40" t="s">
        <v>32</v>
      </c>
      <c r="C14" s="40" t="s">
        <v>7</v>
      </c>
      <c r="D14" s="13">
        <v>9</v>
      </c>
      <c r="E14" s="14">
        <v>19</v>
      </c>
      <c r="F14" s="13">
        <v>24</v>
      </c>
      <c r="G14" s="13">
        <v>50</v>
      </c>
      <c r="H14" s="13">
        <v>14</v>
      </c>
      <c r="I14" s="13">
        <v>0</v>
      </c>
      <c r="J14" s="13">
        <v>17</v>
      </c>
      <c r="K14" s="13">
        <v>23</v>
      </c>
      <c r="L14" s="13">
        <v>13</v>
      </c>
      <c r="M14" s="14">
        <v>18</v>
      </c>
      <c r="N14" s="15">
        <v>5</v>
      </c>
      <c r="O14" s="15">
        <v>0</v>
      </c>
      <c r="P14" s="15">
        <v>15</v>
      </c>
      <c r="Q14" s="14">
        <v>50</v>
      </c>
      <c r="R14" s="15">
        <v>1</v>
      </c>
      <c r="S14" s="14">
        <v>2</v>
      </c>
      <c r="T14" s="14">
        <v>13</v>
      </c>
      <c r="U14" s="14">
        <v>13</v>
      </c>
      <c r="V14" s="8">
        <f t="shared" si="3"/>
        <v>286</v>
      </c>
      <c r="W14" s="13">
        <f>Q14+K14+G14+F14+E14</f>
        <v>166</v>
      </c>
      <c r="X14" s="8">
        <f t="shared" si="4"/>
        <v>120</v>
      </c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</row>
    <row r="15" spans="1:236" x14ac:dyDescent="0.25">
      <c r="A15" s="33">
        <v>12</v>
      </c>
      <c r="B15" s="40" t="s">
        <v>59</v>
      </c>
      <c r="C15" s="40" t="s">
        <v>60</v>
      </c>
      <c r="D15" s="13">
        <v>50</v>
      </c>
      <c r="E15" s="14">
        <v>1</v>
      </c>
      <c r="F15" s="13">
        <v>8</v>
      </c>
      <c r="G15" s="13">
        <v>50</v>
      </c>
      <c r="H15" s="13">
        <v>4</v>
      </c>
      <c r="I15" s="13">
        <v>0</v>
      </c>
      <c r="J15" s="13">
        <v>7</v>
      </c>
      <c r="K15" s="13">
        <v>1</v>
      </c>
      <c r="L15" s="13">
        <v>1</v>
      </c>
      <c r="M15" s="14">
        <v>50</v>
      </c>
      <c r="N15" s="15">
        <v>50</v>
      </c>
      <c r="O15" s="15">
        <v>0</v>
      </c>
      <c r="P15" s="15">
        <v>50</v>
      </c>
      <c r="Q15" s="14">
        <v>50</v>
      </c>
      <c r="R15" s="14">
        <v>50</v>
      </c>
      <c r="S15" s="14">
        <v>10</v>
      </c>
      <c r="T15" s="14">
        <v>2</v>
      </c>
      <c r="U15" s="14">
        <v>1</v>
      </c>
      <c r="V15" s="8">
        <f t="shared" si="3"/>
        <v>385</v>
      </c>
      <c r="W15" s="16">
        <v>250</v>
      </c>
      <c r="X15" s="8">
        <f t="shared" si="4"/>
        <v>135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</row>
    <row r="16" spans="1:236" x14ac:dyDescent="0.25">
      <c r="A16" s="33">
        <v>13</v>
      </c>
      <c r="B16" s="40" t="s">
        <v>39</v>
      </c>
      <c r="C16" s="40" t="s">
        <v>61</v>
      </c>
      <c r="D16" s="13">
        <v>17</v>
      </c>
      <c r="E16" s="14">
        <v>10</v>
      </c>
      <c r="F16" s="13">
        <v>14</v>
      </c>
      <c r="G16" s="14">
        <v>10</v>
      </c>
      <c r="H16" s="14">
        <v>18</v>
      </c>
      <c r="I16" s="14">
        <v>0</v>
      </c>
      <c r="J16" s="14">
        <v>50</v>
      </c>
      <c r="K16" s="14">
        <v>50</v>
      </c>
      <c r="L16" s="14">
        <v>12</v>
      </c>
      <c r="M16" s="14">
        <v>16</v>
      </c>
      <c r="N16" s="14">
        <v>17</v>
      </c>
      <c r="O16" s="15">
        <v>0</v>
      </c>
      <c r="P16" s="14">
        <v>9</v>
      </c>
      <c r="Q16" s="14">
        <v>9</v>
      </c>
      <c r="R16" s="14">
        <v>50</v>
      </c>
      <c r="S16" s="14">
        <v>50</v>
      </c>
      <c r="T16" s="14">
        <v>50</v>
      </c>
      <c r="U16" s="14">
        <v>4</v>
      </c>
      <c r="V16" s="8">
        <f t="shared" si="3"/>
        <v>386</v>
      </c>
      <c r="W16" s="16">
        <v>250</v>
      </c>
      <c r="X16" s="8">
        <f t="shared" si="4"/>
        <v>136</v>
      </c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</row>
    <row r="17" spans="1:236" s="19" customFormat="1" x14ac:dyDescent="0.25">
      <c r="A17" s="33">
        <v>14</v>
      </c>
      <c r="B17" s="40" t="s">
        <v>48</v>
      </c>
      <c r="C17" s="40" t="s">
        <v>13</v>
      </c>
      <c r="D17" s="13">
        <v>5</v>
      </c>
      <c r="E17" s="14">
        <v>14</v>
      </c>
      <c r="F17" s="13">
        <v>20</v>
      </c>
      <c r="G17" s="13">
        <v>1</v>
      </c>
      <c r="H17" s="15">
        <v>3</v>
      </c>
      <c r="I17" s="15">
        <v>0</v>
      </c>
      <c r="J17" s="15">
        <v>50</v>
      </c>
      <c r="K17" s="15">
        <v>50</v>
      </c>
      <c r="L17" s="13">
        <v>50</v>
      </c>
      <c r="M17" s="14">
        <v>21</v>
      </c>
      <c r="N17" s="15">
        <v>10</v>
      </c>
      <c r="O17" s="15">
        <v>0</v>
      </c>
      <c r="P17" s="14">
        <v>15</v>
      </c>
      <c r="Q17" s="14">
        <v>14</v>
      </c>
      <c r="R17" s="15">
        <v>20</v>
      </c>
      <c r="S17" s="14">
        <v>20</v>
      </c>
      <c r="T17" s="14">
        <v>17</v>
      </c>
      <c r="U17" s="14">
        <v>50</v>
      </c>
      <c r="V17" s="8">
        <f t="shared" si="3"/>
        <v>360</v>
      </c>
      <c r="W17" s="16">
        <f>U17+L17+K17+J17+M17</f>
        <v>221</v>
      </c>
      <c r="X17" s="8">
        <f t="shared" si="4"/>
        <v>139</v>
      </c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0"/>
    </row>
    <row r="18" spans="1:236" s="19" customFormat="1" x14ac:dyDescent="0.25">
      <c r="A18" s="33">
        <v>15</v>
      </c>
      <c r="B18" s="40" t="s">
        <v>62</v>
      </c>
      <c r="C18" s="40" t="s">
        <v>63</v>
      </c>
      <c r="D18" s="13">
        <v>50</v>
      </c>
      <c r="E18" s="14">
        <v>50</v>
      </c>
      <c r="F18" s="13">
        <v>15</v>
      </c>
      <c r="G18" s="14">
        <v>16</v>
      </c>
      <c r="H18" s="14">
        <v>7</v>
      </c>
      <c r="I18" s="14">
        <v>0</v>
      </c>
      <c r="J18" s="14">
        <v>18</v>
      </c>
      <c r="K18" s="14">
        <v>50</v>
      </c>
      <c r="L18" s="13">
        <v>14</v>
      </c>
      <c r="M18" s="14">
        <v>10</v>
      </c>
      <c r="N18" s="14">
        <v>13</v>
      </c>
      <c r="O18" s="15">
        <v>0</v>
      </c>
      <c r="P18" s="14">
        <v>14</v>
      </c>
      <c r="Q18" s="14">
        <v>50</v>
      </c>
      <c r="R18" s="14">
        <v>50</v>
      </c>
      <c r="S18" s="14">
        <v>5</v>
      </c>
      <c r="T18" s="14">
        <v>18</v>
      </c>
      <c r="U18" s="14">
        <v>10</v>
      </c>
      <c r="V18" s="8">
        <f t="shared" si="3"/>
        <v>390</v>
      </c>
      <c r="W18" s="16">
        <v>250</v>
      </c>
      <c r="X18" s="8">
        <f t="shared" si="4"/>
        <v>140</v>
      </c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0"/>
    </row>
    <row r="19" spans="1:236" s="2" customFormat="1" x14ac:dyDescent="0.25">
      <c r="A19" s="33">
        <v>16</v>
      </c>
      <c r="B19" s="40" t="s">
        <v>45</v>
      </c>
      <c r="C19" s="39" t="s">
        <v>5</v>
      </c>
      <c r="D19" s="13">
        <v>50</v>
      </c>
      <c r="E19" s="14">
        <v>21</v>
      </c>
      <c r="F19" s="13">
        <v>50</v>
      </c>
      <c r="G19" s="13">
        <v>19</v>
      </c>
      <c r="H19" s="13">
        <v>1</v>
      </c>
      <c r="I19" s="13">
        <v>0</v>
      </c>
      <c r="J19" s="13">
        <v>20</v>
      </c>
      <c r="K19" s="13">
        <v>15</v>
      </c>
      <c r="L19" s="14">
        <v>50</v>
      </c>
      <c r="M19" s="15">
        <v>13</v>
      </c>
      <c r="N19" s="15">
        <v>50</v>
      </c>
      <c r="O19" s="15">
        <v>0</v>
      </c>
      <c r="P19" s="14">
        <v>15</v>
      </c>
      <c r="Q19" s="14">
        <v>7</v>
      </c>
      <c r="R19" s="14">
        <v>13</v>
      </c>
      <c r="S19" s="14">
        <v>13</v>
      </c>
      <c r="T19" s="14">
        <v>23</v>
      </c>
      <c r="U19" s="14">
        <v>21</v>
      </c>
      <c r="V19" s="8">
        <f t="shared" si="3"/>
        <v>381</v>
      </c>
      <c r="W19" s="16">
        <f>200+T19</f>
        <v>223</v>
      </c>
      <c r="X19" s="8">
        <f t="shared" si="4"/>
        <v>158</v>
      </c>
    </row>
    <row r="20" spans="1:236" s="21" customFormat="1" x14ac:dyDescent="0.25">
      <c r="A20" s="33">
        <v>17</v>
      </c>
      <c r="B20" s="40" t="s">
        <v>41</v>
      </c>
      <c r="C20" s="40" t="s">
        <v>42</v>
      </c>
      <c r="D20" s="13">
        <v>10</v>
      </c>
      <c r="E20" s="14">
        <v>50</v>
      </c>
      <c r="F20" s="13">
        <v>17</v>
      </c>
      <c r="G20" s="14">
        <v>4</v>
      </c>
      <c r="H20" s="14">
        <v>12</v>
      </c>
      <c r="I20" s="14">
        <v>0</v>
      </c>
      <c r="J20" s="14">
        <v>50</v>
      </c>
      <c r="K20" s="14">
        <v>23</v>
      </c>
      <c r="L20" s="14">
        <v>15</v>
      </c>
      <c r="M20" s="14">
        <v>3</v>
      </c>
      <c r="N20" s="14">
        <v>8</v>
      </c>
      <c r="O20" s="15">
        <v>0</v>
      </c>
      <c r="P20" s="14">
        <v>50</v>
      </c>
      <c r="Q20" s="14">
        <v>50</v>
      </c>
      <c r="R20" s="14">
        <v>50</v>
      </c>
      <c r="S20" s="14">
        <v>50</v>
      </c>
      <c r="T20" s="14">
        <v>3</v>
      </c>
      <c r="U20" s="14">
        <v>15</v>
      </c>
      <c r="V20" s="8">
        <f t="shared" si="3"/>
        <v>410</v>
      </c>
      <c r="W20" s="16">
        <v>250</v>
      </c>
      <c r="X20" s="8">
        <f t="shared" si="4"/>
        <v>160</v>
      </c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</row>
    <row r="21" spans="1:236" x14ac:dyDescent="0.25">
      <c r="A21" s="33">
        <v>18</v>
      </c>
      <c r="B21" s="40" t="s">
        <v>18</v>
      </c>
      <c r="C21" s="40" t="s">
        <v>8</v>
      </c>
      <c r="D21" s="13">
        <v>7</v>
      </c>
      <c r="E21" s="14">
        <v>22</v>
      </c>
      <c r="F21" s="13">
        <v>28</v>
      </c>
      <c r="G21" s="13">
        <v>50</v>
      </c>
      <c r="H21" s="13">
        <v>17</v>
      </c>
      <c r="I21" s="13">
        <v>0</v>
      </c>
      <c r="J21" s="13">
        <v>19</v>
      </c>
      <c r="K21" s="13">
        <v>50</v>
      </c>
      <c r="L21" s="13">
        <v>18</v>
      </c>
      <c r="M21" s="14">
        <v>20</v>
      </c>
      <c r="N21" s="15">
        <v>50</v>
      </c>
      <c r="O21" s="15">
        <v>0</v>
      </c>
      <c r="P21" s="15">
        <v>11</v>
      </c>
      <c r="Q21" s="14">
        <v>8</v>
      </c>
      <c r="R21" s="15">
        <v>50</v>
      </c>
      <c r="S21" s="14">
        <v>21</v>
      </c>
      <c r="T21" s="14">
        <v>23</v>
      </c>
      <c r="U21" s="14">
        <v>8</v>
      </c>
      <c r="V21" s="8">
        <f t="shared" si="3"/>
        <v>402</v>
      </c>
      <c r="W21" s="16">
        <f>200+F21</f>
        <v>228</v>
      </c>
      <c r="X21" s="8">
        <f t="shared" si="4"/>
        <v>174</v>
      </c>
    </row>
    <row r="22" spans="1:236" x14ac:dyDescent="0.25">
      <c r="A22" s="33">
        <v>19</v>
      </c>
      <c r="B22" s="40" t="s">
        <v>16</v>
      </c>
      <c r="C22" s="40" t="s">
        <v>19</v>
      </c>
      <c r="D22" s="13">
        <v>4</v>
      </c>
      <c r="E22" s="14">
        <v>20</v>
      </c>
      <c r="F22" s="13">
        <v>2</v>
      </c>
      <c r="G22" s="15">
        <v>3</v>
      </c>
      <c r="H22" s="15">
        <v>6</v>
      </c>
      <c r="I22" s="15">
        <v>0</v>
      </c>
      <c r="J22" s="13">
        <v>23</v>
      </c>
      <c r="K22" s="13">
        <v>23</v>
      </c>
      <c r="L22" s="13">
        <v>50</v>
      </c>
      <c r="M22" s="14">
        <v>22</v>
      </c>
      <c r="N22" s="15">
        <v>15</v>
      </c>
      <c r="O22" s="15">
        <v>0</v>
      </c>
      <c r="P22" s="15">
        <v>15</v>
      </c>
      <c r="Q22" s="14">
        <v>50</v>
      </c>
      <c r="R22" s="14">
        <v>18</v>
      </c>
      <c r="S22" s="14">
        <v>50</v>
      </c>
      <c r="T22" s="14">
        <v>50</v>
      </c>
      <c r="U22" s="14">
        <v>50</v>
      </c>
      <c r="V22" s="8">
        <f t="shared" si="3"/>
        <v>401</v>
      </c>
      <c r="W22" s="16">
        <f>T22+S22+Q22+L22+J22</f>
        <v>223</v>
      </c>
      <c r="X22" s="8">
        <f t="shared" si="4"/>
        <v>178</v>
      </c>
    </row>
    <row r="23" spans="1:236" x14ac:dyDescent="0.25">
      <c r="A23" s="33">
        <v>20</v>
      </c>
      <c r="B23" s="42" t="s">
        <v>51</v>
      </c>
      <c r="C23" s="40" t="s">
        <v>21</v>
      </c>
      <c r="D23" s="13">
        <v>50</v>
      </c>
      <c r="E23" s="14">
        <v>24</v>
      </c>
      <c r="F23" s="13">
        <v>27</v>
      </c>
      <c r="G23" s="13">
        <v>19</v>
      </c>
      <c r="H23" s="13">
        <v>23</v>
      </c>
      <c r="I23" s="13">
        <v>0</v>
      </c>
      <c r="J23" s="13">
        <v>50</v>
      </c>
      <c r="K23" s="14">
        <v>50</v>
      </c>
      <c r="L23" s="13">
        <v>50</v>
      </c>
      <c r="M23" s="14">
        <v>23</v>
      </c>
      <c r="N23" s="15">
        <v>50</v>
      </c>
      <c r="O23" s="15">
        <v>0</v>
      </c>
      <c r="P23" s="15">
        <v>15</v>
      </c>
      <c r="Q23" s="14">
        <v>14</v>
      </c>
      <c r="R23" s="15">
        <v>21</v>
      </c>
      <c r="S23" s="14">
        <v>3</v>
      </c>
      <c r="T23" s="14">
        <v>12</v>
      </c>
      <c r="U23" s="14">
        <v>10</v>
      </c>
      <c r="V23" s="8">
        <f t="shared" si="3"/>
        <v>441</v>
      </c>
      <c r="W23" s="16">
        <v>250</v>
      </c>
      <c r="X23" s="8">
        <f t="shared" si="4"/>
        <v>191</v>
      </c>
    </row>
    <row r="24" spans="1:236" x14ac:dyDescent="0.25">
      <c r="A24" s="33">
        <v>21</v>
      </c>
      <c r="B24" s="40" t="s">
        <v>65</v>
      </c>
      <c r="C24" s="40" t="s">
        <v>66</v>
      </c>
      <c r="D24" s="13">
        <v>16</v>
      </c>
      <c r="E24" s="14">
        <v>50</v>
      </c>
      <c r="F24" s="13">
        <v>25</v>
      </c>
      <c r="G24" s="14">
        <v>50</v>
      </c>
      <c r="H24" s="14">
        <v>50</v>
      </c>
      <c r="I24" s="14">
        <v>0</v>
      </c>
      <c r="J24" s="14">
        <v>13</v>
      </c>
      <c r="K24" s="13">
        <v>50</v>
      </c>
      <c r="L24" s="13">
        <v>3</v>
      </c>
      <c r="M24" s="14">
        <v>50</v>
      </c>
      <c r="N24" s="15">
        <v>3</v>
      </c>
      <c r="O24" s="15">
        <v>0</v>
      </c>
      <c r="P24" s="15">
        <v>15</v>
      </c>
      <c r="Q24" s="14">
        <v>50</v>
      </c>
      <c r="R24" s="15">
        <v>10</v>
      </c>
      <c r="S24" s="14">
        <v>50</v>
      </c>
      <c r="T24" s="14">
        <v>10</v>
      </c>
      <c r="U24" s="14">
        <v>10</v>
      </c>
      <c r="V24" s="8">
        <f t="shared" si="3"/>
        <v>455</v>
      </c>
      <c r="W24" s="16">
        <v>250</v>
      </c>
      <c r="X24" s="8">
        <f t="shared" si="4"/>
        <v>205</v>
      </c>
    </row>
    <row r="25" spans="1:236" x14ac:dyDescent="0.25">
      <c r="A25" s="33">
        <v>22</v>
      </c>
      <c r="B25" s="40" t="s">
        <v>76</v>
      </c>
      <c r="C25" s="40" t="s">
        <v>75</v>
      </c>
      <c r="D25" s="14">
        <v>50</v>
      </c>
      <c r="E25" s="13">
        <v>50</v>
      </c>
      <c r="F25" s="13">
        <v>50</v>
      </c>
      <c r="G25" s="13">
        <v>50</v>
      </c>
      <c r="H25" s="13">
        <v>50</v>
      </c>
      <c r="I25" s="13">
        <v>0</v>
      </c>
      <c r="J25" s="14">
        <v>50</v>
      </c>
      <c r="K25" s="13">
        <v>23</v>
      </c>
      <c r="L25" s="14">
        <v>16</v>
      </c>
      <c r="M25" s="15">
        <v>19</v>
      </c>
      <c r="N25" s="15">
        <v>1</v>
      </c>
      <c r="O25" s="15">
        <v>0</v>
      </c>
      <c r="P25" s="14">
        <v>15</v>
      </c>
      <c r="Q25" s="14">
        <v>14</v>
      </c>
      <c r="R25" s="14">
        <v>16</v>
      </c>
      <c r="S25" s="14">
        <v>6</v>
      </c>
      <c r="T25" s="14">
        <v>50</v>
      </c>
      <c r="U25" s="14">
        <v>21</v>
      </c>
      <c r="V25" s="8">
        <f t="shared" si="3"/>
        <v>481</v>
      </c>
      <c r="W25" s="16">
        <v>250</v>
      </c>
      <c r="X25" s="8">
        <f t="shared" si="4"/>
        <v>231</v>
      </c>
    </row>
    <row r="26" spans="1:236" x14ac:dyDescent="0.25">
      <c r="A26" s="33">
        <v>23</v>
      </c>
      <c r="B26" s="40" t="s">
        <v>67</v>
      </c>
      <c r="C26" s="40" t="s">
        <v>9</v>
      </c>
      <c r="D26" s="13">
        <v>18</v>
      </c>
      <c r="E26" s="14">
        <v>17</v>
      </c>
      <c r="F26" s="13">
        <v>26</v>
      </c>
      <c r="G26" s="13">
        <v>17</v>
      </c>
      <c r="H26" s="13">
        <v>50</v>
      </c>
      <c r="I26" s="15">
        <v>0</v>
      </c>
      <c r="J26" s="15">
        <v>15</v>
      </c>
      <c r="K26" s="13">
        <v>16</v>
      </c>
      <c r="L26" s="13">
        <v>50</v>
      </c>
      <c r="M26" s="14">
        <v>14</v>
      </c>
      <c r="N26" s="15">
        <v>50</v>
      </c>
      <c r="O26" s="15">
        <v>0</v>
      </c>
      <c r="P26" s="15">
        <v>50</v>
      </c>
      <c r="Q26" s="14">
        <v>50</v>
      </c>
      <c r="R26" s="15">
        <v>50</v>
      </c>
      <c r="S26" s="14">
        <v>50</v>
      </c>
      <c r="T26" s="14">
        <v>9</v>
      </c>
      <c r="U26" s="14">
        <v>5</v>
      </c>
      <c r="V26" s="8">
        <f t="shared" si="3"/>
        <v>487</v>
      </c>
      <c r="W26" s="16">
        <v>250</v>
      </c>
      <c r="X26" s="8">
        <f t="shared" si="4"/>
        <v>237</v>
      </c>
    </row>
    <row r="27" spans="1:236" x14ac:dyDescent="0.25">
      <c r="A27" s="33">
        <v>24</v>
      </c>
      <c r="B27" s="40" t="s">
        <v>52</v>
      </c>
      <c r="C27" s="40" t="s">
        <v>22</v>
      </c>
      <c r="D27" s="13">
        <v>50</v>
      </c>
      <c r="E27" s="14">
        <v>50</v>
      </c>
      <c r="F27" s="13">
        <v>7</v>
      </c>
      <c r="G27" s="14">
        <v>50</v>
      </c>
      <c r="H27" s="13">
        <v>2</v>
      </c>
      <c r="I27" s="15">
        <v>0</v>
      </c>
      <c r="J27" s="13">
        <v>22</v>
      </c>
      <c r="K27" s="13">
        <v>23</v>
      </c>
      <c r="L27" s="13">
        <v>17</v>
      </c>
      <c r="M27" s="14">
        <v>50</v>
      </c>
      <c r="N27" s="15">
        <v>2</v>
      </c>
      <c r="O27" s="15">
        <v>0</v>
      </c>
      <c r="P27" s="15">
        <v>50</v>
      </c>
      <c r="Q27" s="14">
        <v>14</v>
      </c>
      <c r="R27" s="15">
        <v>22</v>
      </c>
      <c r="S27" s="14">
        <v>50</v>
      </c>
      <c r="T27" s="14">
        <v>50</v>
      </c>
      <c r="U27" s="14">
        <v>50</v>
      </c>
      <c r="V27" s="8">
        <f t="shared" si="3"/>
        <v>509</v>
      </c>
      <c r="W27" s="16">
        <v>250</v>
      </c>
      <c r="X27" s="8">
        <f t="shared" si="4"/>
        <v>259</v>
      </c>
    </row>
    <row r="28" spans="1:236" x14ac:dyDescent="0.25">
      <c r="A28" s="33">
        <v>25</v>
      </c>
      <c r="B28" s="40" t="s">
        <v>79</v>
      </c>
      <c r="C28" s="40" t="s">
        <v>80</v>
      </c>
      <c r="D28" s="14">
        <v>50</v>
      </c>
      <c r="E28" s="13">
        <v>50</v>
      </c>
      <c r="F28" s="13">
        <v>50</v>
      </c>
      <c r="G28" s="13">
        <v>50</v>
      </c>
      <c r="H28" s="13">
        <v>50</v>
      </c>
      <c r="I28" s="13">
        <v>0</v>
      </c>
      <c r="J28" s="14">
        <v>50</v>
      </c>
      <c r="K28" s="13">
        <v>50</v>
      </c>
      <c r="L28" s="14">
        <v>50</v>
      </c>
      <c r="M28" s="15">
        <v>17</v>
      </c>
      <c r="N28" s="15">
        <v>9</v>
      </c>
      <c r="O28" s="15">
        <v>0</v>
      </c>
      <c r="P28" s="14">
        <v>12</v>
      </c>
      <c r="Q28" s="14">
        <v>50</v>
      </c>
      <c r="R28" s="14">
        <v>4</v>
      </c>
      <c r="S28" s="14">
        <v>1</v>
      </c>
      <c r="T28" s="14">
        <v>11</v>
      </c>
      <c r="U28" s="14">
        <v>16</v>
      </c>
      <c r="V28" s="8">
        <f t="shared" si="3"/>
        <v>520</v>
      </c>
      <c r="W28" s="16">
        <v>250</v>
      </c>
      <c r="X28" s="8">
        <f t="shared" si="4"/>
        <v>270</v>
      </c>
    </row>
    <row r="29" spans="1:236" x14ac:dyDescent="0.25">
      <c r="A29" s="33">
        <v>26</v>
      </c>
      <c r="B29" s="40" t="s">
        <v>15</v>
      </c>
      <c r="C29" s="40" t="s">
        <v>12</v>
      </c>
      <c r="D29" s="13">
        <v>19</v>
      </c>
      <c r="E29" s="14">
        <v>23</v>
      </c>
      <c r="F29" s="13">
        <v>21</v>
      </c>
      <c r="G29" s="14">
        <v>50</v>
      </c>
      <c r="H29" s="14">
        <v>19</v>
      </c>
      <c r="I29" s="14">
        <v>0</v>
      </c>
      <c r="J29" s="14">
        <v>21</v>
      </c>
      <c r="K29" s="14">
        <v>23</v>
      </c>
      <c r="L29" s="13">
        <v>50</v>
      </c>
      <c r="M29" s="14">
        <v>50</v>
      </c>
      <c r="N29" s="14">
        <v>50</v>
      </c>
      <c r="O29" s="15">
        <v>0</v>
      </c>
      <c r="P29" s="14">
        <v>15</v>
      </c>
      <c r="Q29" s="14">
        <v>50</v>
      </c>
      <c r="R29" s="14">
        <v>15</v>
      </c>
      <c r="S29" s="14">
        <v>19</v>
      </c>
      <c r="T29" s="14">
        <v>50</v>
      </c>
      <c r="U29" s="14">
        <v>50</v>
      </c>
      <c r="V29" s="8">
        <f t="shared" si="3"/>
        <v>525</v>
      </c>
      <c r="W29" s="16">
        <v>250</v>
      </c>
      <c r="X29" s="8">
        <f t="shared" si="4"/>
        <v>275</v>
      </c>
    </row>
    <row r="30" spans="1:236" x14ac:dyDescent="0.25">
      <c r="A30" s="33">
        <v>27</v>
      </c>
      <c r="B30" s="40" t="s">
        <v>30</v>
      </c>
      <c r="C30" s="40" t="s">
        <v>56</v>
      </c>
      <c r="D30" s="13">
        <v>13</v>
      </c>
      <c r="E30" s="14">
        <v>4</v>
      </c>
      <c r="F30" s="13">
        <v>19</v>
      </c>
      <c r="G30" s="13">
        <v>11</v>
      </c>
      <c r="H30" s="13">
        <v>10</v>
      </c>
      <c r="I30" s="13">
        <v>0</v>
      </c>
      <c r="J30" s="15">
        <v>50</v>
      </c>
      <c r="K30" s="13">
        <v>50</v>
      </c>
      <c r="L30" s="13">
        <v>50</v>
      </c>
      <c r="M30" s="14">
        <v>50</v>
      </c>
      <c r="N30" s="15">
        <v>50</v>
      </c>
      <c r="O30" s="15">
        <v>0</v>
      </c>
      <c r="P30" s="15">
        <v>50</v>
      </c>
      <c r="Q30" s="14">
        <v>50</v>
      </c>
      <c r="R30" s="14">
        <v>50</v>
      </c>
      <c r="S30" s="14">
        <v>50</v>
      </c>
      <c r="T30" s="14">
        <v>50</v>
      </c>
      <c r="U30" s="14">
        <v>50</v>
      </c>
      <c r="V30" s="8">
        <f t="shared" si="3"/>
        <v>607</v>
      </c>
      <c r="W30" s="16">
        <v>250</v>
      </c>
      <c r="X30" s="8">
        <f t="shared" si="4"/>
        <v>357</v>
      </c>
    </row>
    <row r="31" spans="1:236" x14ac:dyDescent="0.25">
      <c r="A31" s="33">
        <v>28</v>
      </c>
      <c r="B31" s="40" t="s">
        <v>44</v>
      </c>
      <c r="C31" s="40" t="s">
        <v>27</v>
      </c>
      <c r="D31" s="13">
        <v>50</v>
      </c>
      <c r="E31" s="14">
        <v>16</v>
      </c>
      <c r="F31" s="13">
        <v>10</v>
      </c>
      <c r="G31" s="14">
        <v>50</v>
      </c>
      <c r="H31" s="14">
        <v>50</v>
      </c>
      <c r="I31" s="14">
        <v>0</v>
      </c>
      <c r="J31" s="14">
        <v>14</v>
      </c>
      <c r="K31" s="14">
        <v>12</v>
      </c>
      <c r="L31" s="13">
        <v>50</v>
      </c>
      <c r="M31" s="14">
        <v>50</v>
      </c>
      <c r="N31" s="14">
        <v>7</v>
      </c>
      <c r="O31" s="15">
        <v>0</v>
      </c>
      <c r="P31" s="14">
        <v>50</v>
      </c>
      <c r="Q31" s="14">
        <v>50</v>
      </c>
      <c r="R31" s="14">
        <v>50</v>
      </c>
      <c r="S31" s="14">
        <v>50</v>
      </c>
      <c r="T31" s="14">
        <v>50</v>
      </c>
      <c r="U31" s="14">
        <v>50</v>
      </c>
      <c r="V31" s="8">
        <f t="shared" si="3"/>
        <v>609</v>
      </c>
      <c r="W31" s="16">
        <v>250</v>
      </c>
      <c r="X31" s="8">
        <f t="shared" si="4"/>
        <v>359</v>
      </c>
    </row>
    <row r="32" spans="1:236" ht="13.8" x14ac:dyDescent="0.3">
      <c r="A32" s="33">
        <v>29</v>
      </c>
      <c r="B32" s="41" t="s">
        <v>81</v>
      </c>
      <c r="C32" s="43" t="s">
        <v>82</v>
      </c>
      <c r="D32" s="13">
        <v>50</v>
      </c>
      <c r="E32" s="13">
        <v>50</v>
      </c>
      <c r="F32" s="13">
        <v>50</v>
      </c>
      <c r="G32" s="13">
        <v>50</v>
      </c>
      <c r="H32" s="13">
        <v>50</v>
      </c>
      <c r="I32" s="13">
        <v>0</v>
      </c>
      <c r="J32" s="13">
        <v>50</v>
      </c>
      <c r="K32" s="13">
        <v>50</v>
      </c>
      <c r="L32" s="13">
        <v>50</v>
      </c>
      <c r="M32" s="13">
        <v>50</v>
      </c>
      <c r="N32" s="13">
        <v>50</v>
      </c>
      <c r="O32" s="15">
        <v>0</v>
      </c>
      <c r="P32" s="13">
        <v>50</v>
      </c>
      <c r="Q32" s="14">
        <v>1</v>
      </c>
      <c r="R32" s="14">
        <v>6</v>
      </c>
      <c r="S32" s="14">
        <v>8</v>
      </c>
      <c r="T32" s="14">
        <v>50</v>
      </c>
      <c r="U32" s="14">
        <v>11</v>
      </c>
      <c r="V32" s="8">
        <f t="shared" si="3"/>
        <v>626</v>
      </c>
      <c r="W32" s="16">
        <v>250</v>
      </c>
      <c r="X32" s="8">
        <f t="shared" si="4"/>
        <v>376</v>
      </c>
    </row>
    <row r="33" spans="1:24" x14ac:dyDescent="0.25">
      <c r="A33" s="33">
        <v>30</v>
      </c>
      <c r="B33" s="40" t="s">
        <v>71</v>
      </c>
      <c r="C33" s="40" t="s">
        <v>11</v>
      </c>
      <c r="D33" s="13">
        <v>50</v>
      </c>
      <c r="E33" s="14">
        <v>5</v>
      </c>
      <c r="F33" s="13">
        <v>18</v>
      </c>
      <c r="G33" s="13">
        <v>50</v>
      </c>
      <c r="H33" s="13">
        <v>13</v>
      </c>
      <c r="I33" s="15">
        <v>0</v>
      </c>
      <c r="J33" s="13">
        <v>4</v>
      </c>
      <c r="K33" s="14">
        <v>50</v>
      </c>
      <c r="L33" s="13">
        <v>50</v>
      </c>
      <c r="M33" s="14">
        <v>50</v>
      </c>
      <c r="N33" s="15">
        <v>50</v>
      </c>
      <c r="O33" s="15">
        <v>0</v>
      </c>
      <c r="P33" s="15">
        <v>50</v>
      </c>
      <c r="Q33" s="14">
        <v>50</v>
      </c>
      <c r="R33" s="15">
        <v>50</v>
      </c>
      <c r="S33" s="14">
        <v>50</v>
      </c>
      <c r="T33" s="14">
        <v>50</v>
      </c>
      <c r="U33" s="14">
        <v>50</v>
      </c>
      <c r="V33" s="8">
        <f t="shared" si="3"/>
        <v>640</v>
      </c>
      <c r="W33" s="16">
        <v>250</v>
      </c>
      <c r="X33" s="8">
        <f t="shared" si="4"/>
        <v>390</v>
      </c>
    </row>
    <row r="34" spans="1:24" ht="13.8" x14ac:dyDescent="0.3">
      <c r="A34" s="33">
        <v>31</v>
      </c>
      <c r="B34" s="41" t="s">
        <v>33</v>
      </c>
      <c r="C34" s="39" t="s">
        <v>20</v>
      </c>
      <c r="D34" s="13">
        <v>50</v>
      </c>
      <c r="E34" s="13">
        <v>50</v>
      </c>
      <c r="F34" s="13">
        <v>50</v>
      </c>
      <c r="G34" s="13">
        <v>50</v>
      </c>
      <c r="H34" s="15">
        <v>21</v>
      </c>
      <c r="I34" s="13">
        <v>0</v>
      </c>
      <c r="J34" s="13">
        <v>50</v>
      </c>
      <c r="K34" s="13">
        <v>11</v>
      </c>
      <c r="L34" s="14">
        <v>50</v>
      </c>
      <c r="M34" s="15">
        <v>9</v>
      </c>
      <c r="N34" s="15">
        <v>50</v>
      </c>
      <c r="O34" s="15">
        <v>0</v>
      </c>
      <c r="P34" s="14">
        <v>15</v>
      </c>
      <c r="Q34" s="15">
        <v>50</v>
      </c>
      <c r="R34" s="14">
        <v>50</v>
      </c>
      <c r="S34" s="14">
        <v>50</v>
      </c>
      <c r="T34" s="14">
        <v>50</v>
      </c>
      <c r="U34" s="14">
        <v>50</v>
      </c>
      <c r="V34" s="8">
        <f t="shared" si="3"/>
        <v>656</v>
      </c>
      <c r="W34" s="16">
        <v>250</v>
      </c>
      <c r="X34" s="8">
        <f t="shared" si="4"/>
        <v>406</v>
      </c>
    </row>
    <row r="35" spans="1:24" x14ac:dyDescent="0.25">
      <c r="A35" s="33">
        <v>32</v>
      </c>
      <c r="B35" s="40" t="s">
        <v>70</v>
      </c>
      <c r="C35" s="39" t="s">
        <v>54</v>
      </c>
      <c r="D35" s="13">
        <v>50</v>
      </c>
      <c r="E35" s="14">
        <v>50</v>
      </c>
      <c r="F35" s="14">
        <v>50</v>
      </c>
      <c r="G35" s="14">
        <v>14</v>
      </c>
      <c r="H35" s="14">
        <v>50</v>
      </c>
      <c r="I35" s="14">
        <v>0</v>
      </c>
      <c r="J35" s="14">
        <v>50</v>
      </c>
      <c r="K35" s="14">
        <v>2</v>
      </c>
      <c r="L35" s="14">
        <v>50</v>
      </c>
      <c r="M35" s="14">
        <v>50</v>
      </c>
      <c r="N35" s="14">
        <v>50</v>
      </c>
      <c r="O35" s="15">
        <v>0</v>
      </c>
      <c r="P35" s="14">
        <v>4</v>
      </c>
      <c r="Q35" s="14">
        <v>50</v>
      </c>
      <c r="R35" s="14">
        <v>50</v>
      </c>
      <c r="S35" s="14">
        <v>50</v>
      </c>
      <c r="T35" s="14">
        <v>50</v>
      </c>
      <c r="U35" s="14">
        <v>50</v>
      </c>
      <c r="V35" s="8">
        <f t="shared" si="3"/>
        <v>670</v>
      </c>
      <c r="W35" s="16">
        <v>250</v>
      </c>
      <c r="X35" s="8">
        <f t="shared" si="4"/>
        <v>420</v>
      </c>
    </row>
    <row r="36" spans="1:24" x14ac:dyDescent="0.25">
      <c r="A36" s="33">
        <v>33</v>
      </c>
      <c r="B36" s="40" t="s">
        <v>53</v>
      </c>
      <c r="C36" s="40" t="s">
        <v>37</v>
      </c>
      <c r="D36" s="13">
        <v>15</v>
      </c>
      <c r="E36" s="14">
        <v>50</v>
      </c>
      <c r="F36" s="13">
        <v>22</v>
      </c>
      <c r="G36" s="14">
        <v>50</v>
      </c>
      <c r="H36" s="13">
        <v>50</v>
      </c>
      <c r="I36" s="13">
        <v>0</v>
      </c>
      <c r="J36" s="15">
        <v>11</v>
      </c>
      <c r="K36" s="15">
        <v>50</v>
      </c>
      <c r="L36" s="13">
        <v>50</v>
      </c>
      <c r="M36" s="14">
        <v>50</v>
      </c>
      <c r="N36" s="15">
        <v>50</v>
      </c>
      <c r="O36" s="15">
        <v>0</v>
      </c>
      <c r="P36" s="15">
        <v>50</v>
      </c>
      <c r="Q36" s="14">
        <v>50</v>
      </c>
      <c r="R36" s="14">
        <v>50</v>
      </c>
      <c r="S36" s="14">
        <v>50</v>
      </c>
      <c r="T36" s="14">
        <v>50</v>
      </c>
      <c r="U36" s="14">
        <v>50</v>
      </c>
      <c r="V36" s="8">
        <f t="shared" si="3"/>
        <v>698</v>
      </c>
      <c r="W36" s="16">
        <v>250</v>
      </c>
      <c r="X36" s="8">
        <f t="shared" si="4"/>
        <v>448</v>
      </c>
    </row>
    <row r="37" spans="1:24" x14ac:dyDescent="0.25">
      <c r="A37" s="33">
        <v>34</v>
      </c>
      <c r="B37" s="40" t="s">
        <v>69</v>
      </c>
      <c r="C37" s="39" t="s">
        <v>55</v>
      </c>
      <c r="D37" s="13">
        <v>50</v>
      </c>
      <c r="E37" s="13">
        <v>11</v>
      </c>
      <c r="F37" s="13">
        <v>50</v>
      </c>
      <c r="G37" s="13">
        <v>50</v>
      </c>
      <c r="H37" s="15">
        <v>50</v>
      </c>
      <c r="I37" s="13">
        <v>0</v>
      </c>
      <c r="J37" s="15">
        <v>50</v>
      </c>
      <c r="K37" s="13">
        <v>50</v>
      </c>
      <c r="L37" s="14">
        <v>50</v>
      </c>
      <c r="M37" s="15">
        <v>50</v>
      </c>
      <c r="N37" s="15">
        <v>50</v>
      </c>
      <c r="O37" s="15">
        <v>0</v>
      </c>
      <c r="P37" s="14">
        <v>50</v>
      </c>
      <c r="Q37" s="15">
        <v>50</v>
      </c>
      <c r="R37" s="14">
        <v>50</v>
      </c>
      <c r="S37" s="14">
        <v>14</v>
      </c>
      <c r="T37" s="14">
        <v>23</v>
      </c>
      <c r="U37" s="14">
        <v>50</v>
      </c>
      <c r="V37" s="8">
        <f t="shared" si="3"/>
        <v>698</v>
      </c>
      <c r="W37" s="16">
        <v>250</v>
      </c>
      <c r="X37" s="8">
        <f t="shared" si="4"/>
        <v>448</v>
      </c>
    </row>
    <row r="38" spans="1:24" ht="13.8" x14ac:dyDescent="0.3">
      <c r="A38" s="33">
        <v>35</v>
      </c>
      <c r="B38" s="43" t="s">
        <v>83</v>
      </c>
      <c r="C38" s="43" t="s">
        <v>84</v>
      </c>
      <c r="D38" s="13">
        <v>50</v>
      </c>
      <c r="E38" s="13">
        <v>50</v>
      </c>
      <c r="F38" s="13">
        <v>50</v>
      </c>
      <c r="G38" s="13">
        <v>50</v>
      </c>
      <c r="H38" s="13">
        <v>50</v>
      </c>
      <c r="I38" s="13">
        <v>0</v>
      </c>
      <c r="J38" s="13">
        <v>50</v>
      </c>
      <c r="K38" s="13">
        <v>50</v>
      </c>
      <c r="L38" s="13">
        <v>50</v>
      </c>
      <c r="M38" s="13">
        <v>50</v>
      </c>
      <c r="N38" s="13">
        <v>50</v>
      </c>
      <c r="O38" s="15">
        <v>0</v>
      </c>
      <c r="P38" s="13">
        <v>50</v>
      </c>
      <c r="Q38" s="14">
        <v>50</v>
      </c>
      <c r="R38" s="14">
        <v>17</v>
      </c>
      <c r="S38" s="14">
        <v>22</v>
      </c>
      <c r="T38" s="14">
        <v>15</v>
      </c>
      <c r="U38" s="14">
        <v>50</v>
      </c>
      <c r="V38" s="8">
        <f t="shared" si="3"/>
        <v>704</v>
      </c>
      <c r="W38" s="16">
        <v>250</v>
      </c>
      <c r="X38" s="8">
        <f t="shared" si="4"/>
        <v>454</v>
      </c>
    </row>
    <row r="39" spans="1:24" x14ac:dyDescent="0.25">
      <c r="A39" s="33">
        <v>36</v>
      </c>
      <c r="B39" s="40" t="s">
        <v>74</v>
      </c>
      <c r="C39" s="40" t="s">
        <v>73</v>
      </c>
      <c r="D39" s="14">
        <v>50</v>
      </c>
      <c r="E39" s="13">
        <v>50</v>
      </c>
      <c r="F39" s="13">
        <v>50</v>
      </c>
      <c r="G39" s="13">
        <v>50</v>
      </c>
      <c r="H39" s="13">
        <v>50</v>
      </c>
      <c r="I39" s="13">
        <v>0</v>
      </c>
      <c r="J39" s="14">
        <v>50</v>
      </c>
      <c r="K39" s="13">
        <v>23</v>
      </c>
      <c r="L39" s="14">
        <v>50</v>
      </c>
      <c r="M39" s="15">
        <v>50</v>
      </c>
      <c r="N39" s="15">
        <v>50</v>
      </c>
      <c r="O39" s="15">
        <v>0</v>
      </c>
      <c r="P39" s="14">
        <v>50</v>
      </c>
      <c r="Q39" s="14">
        <v>50</v>
      </c>
      <c r="R39" s="14">
        <v>19</v>
      </c>
      <c r="S39" s="14">
        <v>50</v>
      </c>
      <c r="T39" s="14">
        <v>50</v>
      </c>
      <c r="U39" s="14">
        <v>50</v>
      </c>
      <c r="V39" s="8">
        <f t="shared" si="3"/>
        <v>742</v>
      </c>
      <c r="W39" s="16">
        <v>250</v>
      </c>
      <c r="X39" s="8">
        <f t="shared" si="4"/>
        <v>492</v>
      </c>
    </row>
    <row r="40" spans="1:24" ht="13.8" x14ac:dyDescent="0.3">
      <c r="A40" s="33">
        <v>37</v>
      </c>
      <c r="B40" s="41" t="s">
        <v>85</v>
      </c>
      <c r="C40" s="43" t="s">
        <v>10</v>
      </c>
      <c r="D40" s="13">
        <v>50</v>
      </c>
      <c r="E40" s="13">
        <v>50</v>
      </c>
      <c r="F40" s="13">
        <v>50</v>
      </c>
      <c r="G40" s="13">
        <v>50</v>
      </c>
      <c r="H40" s="13">
        <v>50</v>
      </c>
      <c r="I40" s="13">
        <v>0</v>
      </c>
      <c r="J40" s="13">
        <v>50</v>
      </c>
      <c r="K40" s="13">
        <v>50</v>
      </c>
      <c r="L40" s="13">
        <v>50</v>
      </c>
      <c r="M40" s="13">
        <v>50</v>
      </c>
      <c r="N40" s="13">
        <v>50</v>
      </c>
      <c r="O40" s="15">
        <v>0</v>
      </c>
      <c r="P40" s="13">
        <v>50</v>
      </c>
      <c r="Q40" s="13">
        <v>50</v>
      </c>
      <c r="R40" s="13">
        <v>50</v>
      </c>
      <c r="S40" s="13">
        <v>50</v>
      </c>
      <c r="T40" s="13">
        <v>7</v>
      </c>
      <c r="U40" s="13">
        <v>50</v>
      </c>
      <c r="V40" s="8">
        <f t="shared" si="3"/>
        <v>757</v>
      </c>
      <c r="W40" s="16">
        <v>250</v>
      </c>
      <c r="X40" s="8">
        <f t="shared" si="4"/>
        <v>507</v>
      </c>
    </row>
    <row r="41" spans="1:24" x14ac:dyDescent="0.25">
      <c r="A41" s="33">
        <v>38</v>
      </c>
      <c r="B41" s="40" t="s">
        <v>65</v>
      </c>
      <c r="C41" s="40" t="s">
        <v>78</v>
      </c>
      <c r="D41" s="14">
        <v>50</v>
      </c>
      <c r="E41" s="13">
        <v>50</v>
      </c>
      <c r="F41" s="13">
        <v>50</v>
      </c>
      <c r="G41" s="13">
        <v>50</v>
      </c>
      <c r="H41" s="13">
        <v>50</v>
      </c>
      <c r="I41" s="13">
        <v>0</v>
      </c>
      <c r="J41" s="14">
        <v>50</v>
      </c>
      <c r="K41" s="13">
        <v>50</v>
      </c>
      <c r="L41" s="14">
        <v>50</v>
      </c>
      <c r="M41" s="15">
        <v>12</v>
      </c>
      <c r="N41" s="15">
        <v>50</v>
      </c>
      <c r="O41" s="15">
        <v>0</v>
      </c>
      <c r="P41" s="14">
        <v>50</v>
      </c>
      <c r="Q41" s="14">
        <v>50</v>
      </c>
      <c r="R41" s="14">
        <v>50</v>
      </c>
      <c r="S41" s="14">
        <v>50</v>
      </c>
      <c r="T41" s="14">
        <v>50</v>
      </c>
      <c r="U41" s="14">
        <v>50</v>
      </c>
      <c r="V41" s="8">
        <f t="shared" si="3"/>
        <v>762</v>
      </c>
      <c r="W41" s="16">
        <v>250</v>
      </c>
      <c r="X41" s="8">
        <f t="shared" si="4"/>
        <v>512</v>
      </c>
    </row>
    <row r="42" spans="1:24" x14ac:dyDescent="0.25">
      <c r="A42" s="33">
        <v>39</v>
      </c>
      <c r="B42" s="40" t="s">
        <v>64</v>
      </c>
      <c r="C42" s="39" t="s">
        <v>78</v>
      </c>
      <c r="D42" s="13">
        <v>50</v>
      </c>
      <c r="E42" s="14">
        <v>50</v>
      </c>
      <c r="F42" s="13">
        <v>23</v>
      </c>
      <c r="G42" s="14">
        <v>50</v>
      </c>
      <c r="H42" s="14">
        <v>50</v>
      </c>
      <c r="I42" s="14">
        <v>0</v>
      </c>
      <c r="J42" s="14">
        <v>50</v>
      </c>
      <c r="K42" s="14">
        <v>50</v>
      </c>
      <c r="L42" s="14">
        <v>50</v>
      </c>
      <c r="M42" s="14">
        <v>50</v>
      </c>
      <c r="N42" s="14">
        <v>50</v>
      </c>
      <c r="O42" s="15">
        <v>0</v>
      </c>
      <c r="P42" s="14">
        <v>50</v>
      </c>
      <c r="Q42" s="14">
        <v>50</v>
      </c>
      <c r="R42" s="14">
        <v>50</v>
      </c>
      <c r="S42" s="14">
        <v>50</v>
      </c>
      <c r="T42" s="14">
        <v>50</v>
      </c>
      <c r="U42" s="14">
        <v>50</v>
      </c>
      <c r="V42" s="8">
        <f t="shared" si="3"/>
        <v>773</v>
      </c>
      <c r="W42" s="16">
        <v>250</v>
      </c>
      <c r="X42" s="8">
        <f t="shared" si="4"/>
        <v>523</v>
      </c>
    </row>
    <row r="43" spans="1:24" x14ac:dyDescent="0.25">
      <c r="A43" s="33">
        <v>40</v>
      </c>
      <c r="B43" s="40" t="s">
        <v>57</v>
      </c>
      <c r="C43" s="40" t="s">
        <v>72</v>
      </c>
      <c r="D43" s="14">
        <v>50</v>
      </c>
      <c r="E43" s="13">
        <v>50</v>
      </c>
      <c r="F43" s="13">
        <v>50</v>
      </c>
      <c r="G43" s="13">
        <v>50</v>
      </c>
      <c r="H43" s="13">
        <v>50</v>
      </c>
      <c r="I43" s="13">
        <v>0</v>
      </c>
      <c r="J43" s="14">
        <v>24</v>
      </c>
      <c r="K43" s="13">
        <v>50</v>
      </c>
      <c r="L43" s="14">
        <v>50</v>
      </c>
      <c r="M43" s="15">
        <v>50</v>
      </c>
      <c r="N43" s="15">
        <v>50</v>
      </c>
      <c r="O43" s="15">
        <v>0</v>
      </c>
      <c r="P43" s="14">
        <v>50</v>
      </c>
      <c r="Q43" s="14">
        <v>50</v>
      </c>
      <c r="R43" s="14">
        <v>50</v>
      </c>
      <c r="S43" s="14">
        <v>50</v>
      </c>
      <c r="T43" s="14">
        <v>50</v>
      </c>
      <c r="U43" s="14">
        <v>50</v>
      </c>
      <c r="V43" s="8">
        <f t="shared" si="3"/>
        <v>774</v>
      </c>
      <c r="W43" s="16">
        <v>250</v>
      </c>
      <c r="X43" s="8">
        <f t="shared" si="4"/>
        <v>524</v>
      </c>
    </row>
    <row r="44" spans="1:24" x14ac:dyDescent="0.25">
      <c r="A44" s="1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8"/>
      <c r="V44" s="3"/>
      <c r="W44" s="3"/>
    </row>
    <row r="45" spans="1:24" x14ac:dyDescent="0.25">
      <c r="A45" s="44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4" x14ac:dyDescent="0.25">
      <c r="A46" s="1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4" x14ac:dyDescent="0.25">
      <c r="A47" s="1"/>
      <c r="B47" s="28"/>
      <c r="C47" s="29"/>
      <c r="D47" s="30"/>
      <c r="E47" s="30"/>
      <c r="F47" s="30"/>
      <c r="G47" s="30"/>
      <c r="H47" s="30"/>
      <c r="I47" s="30"/>
      <c r="J47" s="31"/>
      <c r="K47" s="30"/>
      <c r="L47" s="30"/>
      <c r="M47" s="32"/>
      <c r="N47" s="30"/>
      <c r="O47" s="30"/>
      <c r="P47" s="30"/>
      <c r="Q47" s="30"/>
      <c r="R47" s="30"/>
      <c r="S47" s="30"/>
      <c r="T47" s="30"/>
      <c r="U47" s="26"/>
      <c r="V47" s="26"/>
      <c r="W47" s="3"/>
    </row>
    <row r="48" spans="1:24" x14ac:dyDescent="0.25">
      <c r="A48" s="1"/>
      <c r="U48" s="26"/>
      <c r="V48" s="25"/>
      <c r="W48" s="3"/>
    </row>
    <row r="49" spans="1:23" x14ac:dyDescent="0.25">
      <c r="A49" s="1"/>
      <c r="U49" s="26"/>
      <c r="V49" s="25"/>
      <c r="W49" s="3"/>
    </row>
    <row r="50" spans="1:23" x14ac:dyDescent="0.25">
      <c r="A50" s="1"/>
    </row>
    <row r="51" spans="1:23" x14ac:dyDescent="0.25">
      <c r="A51" s="1"/>
    </row>
    <row r="52" spans="1:23" x14ac:dyDescent="0.25">
      <c r="A52" s="1"/>
    </row>
    <row r="53" spans="1:23" x14ac:dyDescent="0.25">
      <c r="A53" s="1"/>
    </row>
    <row r="54" spans="1:23" x14ac:dyDescent="0.25">
      <c r="A54" s="1"/>
    </row>
    <row r="55" spans="1:23" x14ac:dyDescent="0.25">
      <c r="A55" s="3"/>
    </row>
    <row r="56" spans="1:23" x14ac:dyDescent="0.25">
      <c r="A56" s="3"/>
    </row>
    <row r="57" spans="1:23" x14ac:dyDescent="0.25">
      <c r="A57" s="3"/>
    </row>
    <row r="58" spans="1:23" x14ac:dyDescent="0.25">
      <c r="A58" s="1"/>
    </row>
  </sheetData>
  <sortState xmlns:xlrd2="http://schemas.microsoft.com/office/spreadsheetml/2017/richdata2" ref="D5:X44">
    <sortCondition ref="X4:X43"/>
  </sortState>
  <mergeCells count="1">
    <mergeCell ref="B1:T1"/>
  </mergeCells>
  <phoneticPr fontId="0" type="noConversion"/>
  <hyperlinks>
    <hyperlink ref="C25" r:id="rId1" display="mailto:brendvlaanderen@gmail.com" xr:uid="{00000000-0004-0000-0300-000000000000}"/>
    <hyperlink ref="C42" r:id="rId2" display="mailto:brendvlaanderen@gmail.com" xr:uid="{00000000-0004-0000-0300-000001000000}"/>
    <hyperlink ref="C41" r:id="rId3" display="mailto:brendvlaanderen@gmail.com" xr:uid="{00000000-0004-0000-0300-000002000000}"/>
  </hyperlinks>
  <printOptions gridLines="1"/>
  <pageMargins left="0.25" right="0.25" top="0.75" bottom="0.75" header="0.3" footer="0.3"/>
  <pageSetup paperSize="9" scale="110" orientation="landscape" horizontalDpi="4294967293" verticalDpi="4294967293" r:id="rId4"/>
  <headerFooter alignWithMargins="0"/>
  <webPublishItems count="1">
    <webPublishItem id="3039" divId="uitslag 2006-site_3039" sourceType="sheet" destinationFile="E:\Vincent\Mijn Webs\wsvdespiegel\woensdagavondwedstrijden\Uitslagen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49"/>
  <sheetViews>
    <sheetView workbookViewId="0">
      <selection activeCell="C11" sqref="C11"/>
    </sheetView>
  </sheetViews>
  <sheetFormatPr defaultRowHeight="12" x14ac:dyDescent="0.2"/>
  <cols>
    <col min="1" max="1" width="3.33203125" customWidth="1"/>
    <col min="2" max="2" width="17.6640625" bestFit="1" customWidth="1"/>
    <col min="3" max="3" width="24" bestFit="1" customWidth="1"/>
    <col min="4" max="6" width="4" bestFit="1" customWidth="1"/>
    <col min="7" max="8" width="3.109375" bestFit="1" customWidth="1"/>
    <col min="9" max="11" width="4" bestFit="1" customWidth="1"/>
    <col min="12" max="12" width="3.109375" bestFit="1" customWidth="1"/>
    <col min="13" max="15" width="4" bestFit="1" customWidth="1"/>
    <col min="16" max="16" width="3.109375" bestFit="1" customWidth="1"/>
    <col min="17" max="18" width="4" bestFit="1" customWidth="1"/>
    <col min="19" max="19" width="4.33203125" bestFit="1" customWidth="1"/>
    <col min="20" max="20" width="4" bestFit="1" customWidth="1"/>
  </cols>
  <sheetData>
    <row r="1" spans="1:23" ht="13.2" x14ac:dyDescent="0.25">
      <c r="A1" s="1"/>
      <c r="B1" s="64" t="s">
        <v>116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35" t="s">
        <v>24</v>
      </c>
      <c r="V1" s="36" t="s">
        <v>36</v>
      </c>
      <c r="W1" s="37" t="s">
        <v>34</v>
      </c>
    </row>
    <row r="2" spans="1:23" ht="13.2" x14ac:dyDescent="0.25">
      <c r="A2" s="4"/>
      <c r="B2" s="5" t="s">
        <v>1</v>
      </c>
      <c r="C2" s="6" t="s">
        <v>2</v>
      </c>
      <c r="D2" s="6">
        <v>42501</v>
      </c>
      <c r="E2" s="6">
        <f>D2+7</f>
        <v>42508</v>
      </c>
      <c r="F2" s="6">
        <f>+E2+7</f>
        <v>42515</v>
      </c>
      <c r="G2" s="6">
        <f t="shared" ref="G2:S2" si="0">+F2+7</f>
        <v>42522</v>
      </c>
      <c r="H2" s="6">
        <f t="shared" si="0"/>
        <v>42529</v>
      </c>
      <c r="I2" s="6">
        <f t="shared" si="0"/>
        <v>42536</v>
      </c>
      <c r="J2" s="6">
        <f t="shared" si="0"/>
        <v>42543</v>
      </c>
      <c r="K2" s="6">
        <f t="shared" si="0"/>
        <v>42550</v>
      </c>
      <c r="L2" s="6">
        <f t="shared" si="0"/>
        <v>42557</v>
      </c>
      <c r="M2" s="6">
        <f t="shared" si="0"/>
        <v>42564</v>
      </c>
      <c r="N2" s="6">
        <f t="shared" si="0"/>
        <v>42571</v>
      </c>
      <c r="O2" s="6">
        <f t="shared" si="0"/>
        <v>42578</v>
      </c>
      <c r="P2" s="6">
        <f t="shared" si="0"/>
        <v>42585</v>
      </c>
      <c r="Q2" s="6">
        <f t="shared" si="0"/>
        <v>42592</v>
      </c>
      <c r="R2" s="6">
        <f t="shared" si="0"/>
        <v>42599</v>
      </c>
      <c r="S2" s="6">
        <f t="shared" si="0"/>
        <v>42606</v>
      </c>
      <c r="T2" s="6">
        <f>+S2+7</f>
        <v>42613</v>
      </c>
      <c r="U2" s="34" t="s">
        <v>25</v>
      </c>
      <c r="V2" s="16" t="s">
        <v>26</v>
      </c>
      <c r="W2" s="34" t="s">
        <v>35</v>
      </c>
    </row>
    <row r="3" spans="1:23" ht="13.2" x14ac:dyDescent="0.25">
      <c r="A3" s="4"/>
      <c r="B3" s="46"/>
      <c r="C3" s="46"/>
      <c r="D3" s="4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"/>
      <c r="V3" s="8"/>
      <c r="W3" s="9"/>
    </row>
    <row r="4" spans="1:23" ht="13.8" x14ac:dyDescent="0.3">
      <c r="A4" s="33">
        <v>1</v>
      </c>
      <c r="B4" s="47" t="s">
        <v>17</v>
      </c>
      <c r="C4" s="48" t="s">
        <v>29</v>
      </c>
      <c r="D4" s="14">
        <v>1</v>
      </c>
      <c r="E4" s="13">
        <v>2</v>
      </c>
      <c r="F4" s="13">
        <v>6</v>
      </c>
      <c r="G4" s="13">
        <v>9</v>
      </c>
      <c r="H4" s="13">
        <v>6</v>
      </c>
      <c r="I4" s="13">
        <v>4</v>
      </c>
      <c r="J4" s="13">
        <v>50</v>
      </c>
      <c r="K4" s="13">
        <v>8</v>
      </c>
      <c r="L4" s="14">
        <v>6</v>
      </c>
      <c r="M4" s="15">
        <v>3</v>
      </c>
      <c r="N4" s="15">
        <v>2</v>
      </c>
      <c r="O4" s="15">
        <v>50</v>
      </c>
      <c r="P4" s="14">
        <v>50</v>
      </c>
      <c r="Q4" s="14">
        <v>2</v>
      </c>
      <c r="R4" s="14">
        <v>17</v>
      </c>
      <c r="S4" s="14">
        <v>12.5</v>
      </c>
      <c r="T4" s="14">
        <v>11</v>
      </c>
      <c r="U4" s="8">
        <f t="shared" ref="U4" si="1">SUM(D4:T4)</f>
        <v>239.5</v>
      </c>
      <c r="V4" s="16">
        <f>T4+S4+R4+P4+O4+J4</f>
        <v>190.5</v>
      </c>
      <c r="W4" s="8">
        <f t="shared" ref="W4:W48" si="2">U4-V4</f>
        <v>49</v>
      </c>
    </row>
    <row r="5" spans="1:23" ht="13.8" x14ac:dyDescent="0.3">
      <c r="A5" s="33">
        <v>2</v>
      </c>
      <c r="B5" s="47" t="s">
        <v>4</v>
      </c>
      <c r="C5" s="48" t="s">
        <v>28</v>
      </c>
      <c r="D5" s="14">
        <v>4</v>
      </c>
      <c r="E5" s="14">
        <v>11</v>
      </c>
      <c r="F5" s="15">
        <v>10</v>
      </c>
      <c r="G5" s="15">
        <v>5</v>
      </c>
      <c r="H5" s="15">
        <v>8</v>
      </c>
      <c r="I5" s="13">
        <v>6</v>
      </c>
      <c r="J5" s="13">
        <v>11</v>
      </c>
      <c r="K5" s="13">
        <v>3</v>
      </c>
      <c r="L5" s="14">
        <v>50</v>
      </c>
      <c r="M5" s="15">
        <v>4</v>
      </c>
      <c r="N5" s="15">
        <v>4</v>
      </c>
      <c r="O5" s="15">
        <v>3</v>
      </c>
      <c r="P5" s="14">
        <v>4</v>
      </c>
      <c r="Q5" s="14">
        <v>6</v>
      </c>
      <c r="R5" s="14">
        <v>6</v>
      </c>
      <c r="S5" s="14">
        <v>12.5</v>
      </c>
      <c r="T5" s="14">
        <v>18</v>
      </c>
      <c r="U5" s="8">
        <f t="shared" ref="U5:U48" si="3">SUM(D5:T5)</f>
        <v>165.5</v>
      </c>
      <c r="V5" s="16">
        <f>T5+S5+L5+J5+F5+E5</f>
        <v>112.5</v>
      </c>
      <c r="W5" s="8">
        <f>U5-V5</f>
        <v>53</v>
      </c>
    </row>
    <row r="6" spans="1:23" ht="13.8" x14ac:dyDescent="0.3">
      <c r="A6" s="33">
        <v>3</v>
      </c>
      <c r="B6" s="47" t="s">
        <v>117</v>
      </c>
      <c r="C6" s="48" t="s">
        <v>39</v>
      </c>
      <c r="D6" s="14">
        <v>5</v>
      </c>
      <c r="E6" s="13">
        <v>3</v>
      </c>
      <c r="F6" s="14">
        <v>17</v>
      </c>
      <c r="G6" s="15">
        <v>6</v>
      </c>
      <c r="H6" s="15">
        <v>4</v>
      </c>
      <c r="I6" s="13">
        <v>21</v>
      </c>
      <c r="J6" s="13">
        <v>23</v>
      </c>
      <c r="K6" s="13">
        <v>4</v>
      </c>
      <c r="L6" s="14">
        <v>18</v>
      </c>
      <c r="M6" s="15">
        <v>1</v>
      </c>
      <c r="N6" s="15">
        <v>18</v>
      </c>
      <c r="O6" s="15">
        <v>6</v>
      </c>
      <c r="P6" s="14">
        <v>2</v>
      </c>
      <c r="Q6" s="14">
        <v>3</v>
      </c>
      <c r="R6" s="14">
        <v>19</v>
      </c>
      <c r="S6" s="14">
        <v>12.5</v>
      </c>
      <c r="T6" s="14">
        <v>8</v>
      </c>
      <c r="U6" s="8">
        <f t="shared" si="3"/>
        <v>170.5</v>
      </c>
      <c r="V6" s="16">
        <f>R6+N6+L6+J6+I6+F6</f>
        <v>116</v>
      </c>
      <c r="W6" s="8">
        <f t="shared" si="2"/>
        <v>54.5</v>
      </c>
    </row>
    <row r="7" spans="1:23" ht="13.8" x14ac:dyDescent="0.3">
      <c r="A7" s="33">
        <v>4</v>
      </c>
      <c r="B7" s="47" t="s">
        <v>14</v>
      </c>
      <c r="C7" s="48" t="s">
        <v>40</v>
      </c>
      <c r="D7" s="14">
        <v>6</v>
      </c>
      <c r="E7" s="13">
        <v>8</v>
      </c>
      <c r="F7" s="13">
        <v>2</v>
      </c>
      <c r="G7" s="13">
        <v>4</v>
      </c>
      <c r="H7" s="13">
        <v>17</v>
      </c>
      <c r="I7" s="13">
        <v>20</v>
      </c>
      <c r="J7" s="14">
        <v>4</v>
      </c>
      <c r="K7" s="13">
        <v>16</v>
      </c>
      <c r="L7" s="13">
        <v>3</v>
      </c>
      <c r="M7" s="13">
        <v>20</v>
      </c>
      <c r="N7" s="15">
        <v>5</v>
      </c>
      <c r="O7" s="13">
        <v>9</v>
      </c>
      <c r="P7" s="14">
        <v>7</v>
      </c>
      <c r="Q7" s="15">
        <v>50</v>
      </c>
      <c r="R7" s="14">
        <v>1</v>
      </c>
      <c r="S7" s="14">
        <v>12.5</v>
      </c>
      <c r="T7" s="14">
        <v>13</v>
      </c>
      <c r="U7" s="8">
        <f t="shared" si="3"/>
        <v>197.5</v>
      </c>
      <c r="V7" s="16">
        <f>T7+Q7+M7+K7+I7+H7</f>
        <v>136</v>
      </c>
      <c r="W7" s="8">
        <f t="shared" si="2"/>
        <v>61.5</v>
      </c>
    </row>
    <row r="8" spans="1:23" ht="13.8" x14ac:dyDescent="0.3">
      <c r="A8" s="33">
        <v>5</v>
      </c>
      <c r="B8" s="47" t="s">
        <v>10</v>
      </c>
      <c r="C8" s="48" t="s">
        <v>38</v>
      </c>
      <c r="D8" s="14">
        <v>3</v>
      </c>
      <c r="E8" s="13">
        <v>50</v>
      </c>
      <c r="F8" s="49">
        <v>50</v>
      </c>
      <c r="G8" s="49">
        <v>50</v>
      </c>
      <c r="H8" s="49">
        <v>12</v>
      </c>
      <c r="I8" s="49">
        <v>1</v>
      </c>
      <c r="J8" s="49">
        <v>2</v>
      </c>
      <c r="K8" s="13">
        <v>21</v>
      </c>
      <c r="L8" s="49">
        <v>9</v>
      </c>
      <c r="M8" s="49">
        <v>23</v>
      </c>
      <c r="N8" s="15">
        <v>3</v>
      </c>
      <c r="O8" s="50">
        <v>50</v>
      </c>
      <c r="P8" s="14">
        <v>50</v>
      </c>
      <c r="Q8" s="50">
        <v>1</v>
      </c>
      <c r="R8" s="51">
        <v>7</v>
      </c>
      <c r="S8" s="14">
        <v>12.5</v>
      </c>
      <c r="T8" s="14">
        <v>3</v>
      </c>
      <c r="U8" s="8">
        <f t="shared" si="3"/>
        <v>347.5</v>
      </c>
      <c r="V8" s="16">
        <f>P8+O8+M8+G8+F8+E8</f>
        <v>273</v>
      </c>
      <c r="W8" s="8">
        <f t="shared" si="2"/>
        <v>74.5</v>
      </c>
    </row>
    <row r="9" spans="1:23" ht="13.8" x14ac:dyDescent="0.3">
      <c r="A9" s="33">
        <v>6</v>
      </c>
      <c r="B9" s="47" t="s">
        <v>118</v>
      </c>
      <c r="C9" s="48" t="s">
        <v>119</v>
      </c>
      <c r="D9" s="14">
        <v>13</v>
      </c>
      <c r="E9" s="52">
        <v>11.5</v>
      </c>
      <c r="F9" s="13">
        <v>5</v>
      </c>
      <c r="G9" s="13">
        <v>50</v>
      </c>
      <c r="H9" s="13">
        <v>50</v>
      </c>
      <c r="I9" s="13">
        <v>50</v>
      </c>
      <c r="J9" s="13">
        <v>5</v>
      </c>
      <c r="K9" s="13">
        <v>50</v>
      </c>
      <c r="L9" s="14">
        <v>17</v>
      </c>
      <c r="M9" s="15">
        <v>2</v>
      </c>
      <c r="N9" s="15">
        <v>6</v>
      </c>
      <c r="O9" s="15">
        <v>7</v>
      </c>
      <c r="P9" s="14">
        <v>6</v>
      </c>
      <c r="Q9" s="14">
        <v>50</v>
      </c>
      <c r="R9" s="14">
        <v>3</v>
      </c>
      <c r="S9" s="14">
        <v>12.5</v>
      </c>
      <c r="T9" s="14">
        <v>2</v>
      </c>
      <c r="U9" s="8">
        <f t="shared" si="3"/>
        <v>340</v>
      </c>
      <c r="V9" s="16">
        <f>Q9+K9+I9+H9+G9+D9</f>
        <v>263</v>
      </c>
      <c r="W9" s="8">
        <f t="shared" si="2"/>
        <v>77</v>
      </c>
    </row>
    <row r="10" spans="1:23" ht="13.8" x14ac:dyDescent="0.3">
      <c r="A10" s="33">
        <v>7</v>
      </c>
      <c r="B10" s="47" t="s">
        <v>27</v>
      </c>
      <c r="C10" s="48" t="s">
        <v>44</v>
      </c>
      <c r="D10" s="14">
        <v>10</v>
      </c>
      <c r="E10" s="14">
        <v>7</v>
      </c>
      <c r="F10" s="14">
        <v>8</v>
      </c>
      <c r="G10" s="13">
        <v>20</v>
      </c>
      <c r="H10" s="15">
        <v>5</v>
      </c>
      <c r="I10" s="13">
        <v>3</v>
      </c>
      <c r="J10" s="13">
        <v>10</v>
      </c>
      <c r="K10" s="13">
        <v>14</v>
      </c>
      <c r="L10" s="14">
        <v>2</v>
      </c>
      <c r="M10" s="15">
        <v>5</v>
      </c>
      <c r="N10" s="15">
        <v>20</v>
      </c>
      <c r="O10" s="15">
        <v>5</v>
      </c>
      <c r="P10" s="14">
        <v>11</v>
      </c>
      <c r="Q10" s="15">
        <v>50</v>
      </c>
      <c r="R10" s="14">
        <v>12</v>
      </c>
      <c r="S10" s="14">
        <v>50</v>
      </c>
      <c r="T10" s="14">
        <v>50</v>
      </c>
      <c r="U10" s="8">
        <f t="shared" si="3"/>
        <v>282</v>
      </c>
      <c r="V10" s="16">
        <f>G10+K10+N10+Q10+S10+T10</f>
        <v>204</v>
      </c>
      <c r="W10" s="8">
        <f t="shared" si="2"/>
        <v>78</v>
      </c>
    </row>
    <row r="11" spans="1:23" ht="13.8" x14ac:dyDescent="0.3">
      <c r="A11" s="33">
        <v>8</v>
      </c>
      <c r="B11" s="47" t="s">
        <v>3</v>
      </c>
      <c r="C11" s="48" t="s">
        <v>47</v>
      </c>
      <c r="D11" s="14">
        <v>14</v>
      </c>
      <c r="E11" s="14">
        <v>5</v>
      </c>
      <c r="F11" s="13">
        <v>1</v>
      </c>
      <c r="G11" s="13">
        <v>10</v>
      </c>
      <c r="H11" s="13">
        <v>11</v>
      </c>
      <c r="I11" s="13">
        <v>7</v>
      </c>
      <c r="J11" s="13">
        <v>8</v>
      </c>
      <c r="K11" s="13">
        <v>9</v>
      </c>
      <c r="L11" s="14">
        <v>10</v>
      </c>
      <c r="M11" s="15">
        <v>8</v>
      </c>
      <c r="N11" s="15">
        <v>12</v>
      </c>
      <c r="O11" s="15">
        <v>2</v>
      </c>
      <c r="P11" s="14">
        <v>18</v>
      </c>
      <c r="Q11" s="14">
        <v>50</v>
      </c>
      <c r="R11" s="14">
        <v>16</v>
      </c>
      <c r="S11" s="14">
        <v>12.5</v>
      </c>
      <c r="T11" s="14">
        <v>10</v>
      </c>
      <c r="U11" s="8">
        <f t="shared" si="3"/>
        <v>203.5</v>
      </c>
      <c r="V11" s="16">
        <f>D11+N11+P11+Q11+R11+S11</f>
        <v>122.5</v>
      </c>
      <c r="W11" s="8">
        <f t="shared" si="2"/>
        <v>81</v>
      </c>
    </row>
    <row r="12" spans="1:23" ht="13.8" x14ac:dyDescent="0.3">
      <c r="A12" s="33">
        <v>9</v>
      </c>
      <c r="B12" s="47" t="s">
        <v>6</v>
      </c>
      <c r="C12" s="48" t="s">
        <v>46</v>
      </c>
      <c r="D12" s="14">
        <v>12</v>
      </c>
      <c r="E12" s="14">
        <v>10</v>
      </c>
      <c r="F12" s="13">
        <v>12</v>
      </c>
      <c r="G12" s="15">
        <v>16</v>
      </c>
      <c r="H12" s="13">
        <v>50</v>
      </c>
      <c r="I12" s="13">
        <v>9</v>
      </c>
      <c r="J12" s="13">
        <v>15</v>
      </c>
      <c r="K12" s="13">
        <v>6</v>
      </c>
      <c r="L12" s="14">
        <v>11</v>
      </c>
      <c r="M12" s="15">
        <v>50</v>
      </c>
      <c r="N12" s="15">
        <v>50</v>
      </c>
      <c r="O12" s="15">
        <v>50</v>
      </c>
      <c r="P12" s="14">
        <v>8</v>
      </c>
      <c r="Q12" s="14">
        <v>5</v>
      </c>
      <c r="R12" s="14">
        <v>9</v>
      </c>
      <c r="S12" s="14">
        <v>12.5</v>
      </c>
      <c r="T12" s="14">
        <v>7</v>
      </c>
      <c r="U12" s="8">
        <f t="shared" si="3"/>
        <v>332.5</v>
      </c>
      <c r="V12" s="16">
        <f>G12+H12+J12+M12+N12+O12</f>
        <v>231</v>
      </c>
      <c r="W12" s="8">
        <f t="shared" si="2"/>
        <v>101.5</v>
      </c>
    </row>
    <row r="13" spans="1:23" ht="13.8" x14ac:dyDescent="0.3">
      <c r="A13" s="33">
        <v>10</v>
      </c>
      <c r="B13" s="47" t="s">
        <v>42</v>
      </c>
      <c r="C13" s="48" t="s">
        <v>41</v>
      </c>
      <c r="D13" s="14">
        <v>7</v>
      </c>
      <c r="E13" s="14">
        <v>1</v>
      </c>
      <c r="F13" s="53">
        <v>3</v>
      </c>
      <c r="G13" s="53">
        <v>11</v>
      </c>
      <c r="H13" s="53">
        <v>19</v>
      </c>
      <c r="I13" s="53">
        <v>19</v>
      </c>
      <c r="J13" s="14">
        <v>7</v>
      </c>
      <c r="K13" s="13">
        <v>50</v>
      </c>
      <c r="L13" s="53">
        <v>19</v>
      </c>
      <c r="M13" s="53">
        <v>24</v>
      </c>
      <c r="N13" s="15">
        <v>1</v>
      </c>
      <c r="O13" s="53">
        <v>50</v>
      </c>
      <c r="P13" s="14">
        <v>50</v>
      </c>
      <c r="Q13" s="53">
        <v>50</v>
      </c>
      <c r="R13" s="53">
        <v>50</v>
      </c>
      <c r="S13" s="14">
        <v>12.5</v>
      </c>
      <c r="T13" s="14">
        <v>9</v>
      </c>
      <c r="U13" s="8">
        <f t="shared" si="3"/>
        <v>382.5</v>
      </c>
      <c r="V13" s="16">
        <f>R13+Q13+P13+O13+M13+K13</f>
        <v>274</v>
      </c>
      <c r="W13" s="8">
        <f t="shared" si="2"/>
        <v>108.5</v>
      </c>
    </row>
    <row r="14" spans="1:23" ht="13.8" x14ac:dyDescent="0.3">
      <c r="A14" s="33">
        <v>11</v>
      </c>
      <c r="B14" s="47" t="s">
        <v>120</v>
      </c>
      <c r="C14" s="48" t="s">
        <v>43</v>
      </c>
      <c r="D14" s="14">
        <v>8</v>
      </c>
      <c r="E14" s="53">
        <v>13</v>
      </c>
      <c r="F14" s="54">
        <v>11</v>
      </c>
      <c r="G14" s="54">
        <v>7</v>
      </c>
      <c r="H14" s="54">
        <v>7</v>
      </c>
      <c r="I14" s="54">
        <v>8</v>
      </c>
      <c r="J14" s="53">
        <v>18</v>
      </c>
      <c r="K14" s="13">
        <v>19</v>
      </c>
      <c r="L14" s="53">
        <v>8</v>
      </c>
      <c r="M14" s="55">
        <v>22</v>
      </c>
      <c r="N14" s="15">
        <v>13</v>
      </c>
      <c r="O14" s="55">
        <v>8</v>
      </c>
      <c r="P14" s="14">
        <v>18</v>
      </c>
      <c r="Q14" s="55">
        <v>14</v>
      </c>
      <c r="R14" s="53">
        <v>22</v>
      </c>
      <c r="S14" s="14">
        <v>12.5</v>
      </c>
      <c r="T14" s="14">
        <v>19</v>
      </c>
      <c r="U14" s="8">
        <f t="shared" si="3"/>
        <v>227.5</v>
      </c>
      <c r="V14" s="16">
        <f>T14+R14+P14+M14+K14+J14</f>
        <v>118</v>
      </c>
      <c r="W14" s="8">
        <f t="shared" si="2"/>
        <v>109.5</v>
      </c>
    </row>
    <row r="15" spans="1:23" ht="13.8" x14ac:dyDescent="0.3">
      <c r="A15" s="33">
        <v>12</v>
      </c>
      <c r="B15" s="47" t="s">
        <v>121</v>
      </c>
      <c r="C15" s="48" t="s">
        <v>122</v>
      </c>
      <c r="D15" s="14">
        <v>24</v>
      </c>
      <c r="E15" s="14">
        <v>17</v>
      </c>
      <c r="F15" s="13">
        <v>22</v>
      </c>
      <c r="G15" s="14">
        <v>3</v>
      </c>
      <c r="H15" s="14">
        <v>9</v>
      </c>
      <c r="I15" s="14">
        <v>50</v>
      </c>
      <c r="J15" s="14">
        <v>14</v>
      </c>
      <c r="K15" s="14">
        <v>2</v>
      </c>
      <c r="L15" s="14">
        <v>1</v>
      </c>
      <c r="M15" s="14">
        <v>50</v>
      </c>
      <c r="N15" s="14">
        <v>50</v>
      </c>
      <c r="O15" s="14">
        <v>50</v>
      </c>
      <c r="P15" s="14">
        <v>9</v>
      </c>
      <c r="Q15" s="14">
        <v>11</v>
      </c>
      <c r="R15" s="14">
        <v>20</v>
      </c>
      <c r="S15" s="14">
        <v>12.5</v>
      </c>
      <c r="T15" s="14">
        <v>12</v>
      </c>
      <c r="U15" s="8">
        <f t="shared" si="3"/>
        <v>356.5</v>
      </c>
      <c r="V15" s="16">
        <f>O15+N15+M15+I15+F15+D15</f>
        <v>246</v>
      </c>
      <c r="W15" s="8">
        <f t="shared" si="2"/>
        <v>110.5</v>
      </c>
    </row>
    <row r="16" spans="1:23" ht="13.8" x14ac:dyDescent="0.3">
      <c r="A16" s="56">
        <v>13</v>
      </c>
      <c r="B16" s="47" t="s">
        <v>91</v>
      </c>
      <c r="C16" s="48" t="s">
        <v>90</v>
      </c>
      <c r="D16" s="14">
        <v>16</v>
      </c>
      <c r="E16" s="14">
        <v>12</v>
      </c>
      <c r="F16" s="13">
        <v>50</v>
      </c>
      <c r="G16" s="13">
        <v>8</v>
      </c>
      <c r="H16" s="15">
        <v>3</v>
      </c>
      <c r="I16" s="13">
        <v>50</v>
      </c>
      <c r="J16" s="13">
        <v>21</v>
      </c>
      <c r="K16" s="13">
        <v>13</v>
      </c>
      <c r="L16" s="14">
        <v>7</v>
      </c>
      <c r="M16" s="15">
        <v>18</v>
      </c>
      <c r="N16" s="15">
        <v>11</v>
      </c>
      <c r="O16" s="15">
        <v>50</v>
      </c>
      <c r="P16" s="14">
        <v>50</v>
      </c>
      <c r="Q16" s="15">
        <v>12</v>
      </c>
      <c r="R16" s="14">
        <v>5</v>
      </c>
      <c r="S16" s="14">
        <v>12.5</v>
      </c>
      <c r="T16" s="14">
        <v>17</v>
      </c>
      <c r="U16" s="8">
        <f t="shared" si="3"/>
        <v>355.5</v>
      </c>
      <c r="V16" s="16">
        <f>P16+O16+M16+J16+I16+F16</f>
        <v>239</v>
      </c>
      <c r="W16" s="8">
        <f t="shared" si="2"/>
        <v>116.5</v>
      </c>
    </row>
    <row r="17" spans="1:23" ht="13.8" x14ac:dyDescent="0.3">
      <c r="A17" s="33">
        <v>14</v>
      </c>
      <c r="B17" s="47" t="s">
        <v>54</v>
      </c>
      <c r="C17" s="48" t="s">
        <v>123</v>
      </c>
      <c r="D17" s="14">
        <v>50</v>
      </c>
      <c r="E17" s="14">
        <v>50</v>
      </c>
      <c r="F17" s="14">
        <v>50</v>
      </c>
      <c r="G17" s="14">
        <v>50</v>
      </c>
      <c r="H17" s="14">
        <v>50</v>
      </c>
      <c r="I17" s="14">
        <v>5</v>
      </c>
      <c r="J17" s="14">
        <v>6</v>
      </c>
      <c r="K17" s="14">
        <v>50</v>
      </c>
      <c r="L17" s="14">
        <v>14</v>
      </c>
      <c r="M17" s="14">
        <v>6</v>
      </c>
      <c r="N17" s="14">
        <v>7</v>
      </c>
      <c r="O17" s="14">
        <v>4</v>
      </c>
      <c r="P17" s="14">
        <v>5</v>
      </c>
      <c r="Q17" s="14">
        <v>7</v>
      </c>
      <c r="R17" s="14">
        <v>13</v>
      </c>
      <c r="S17" s="14">
        <v>12.5</v>
      </c>
      <c r="T17" s="14">
        <v>50</v>
      </c>
      <c r="U17" s="8">
        <f t="shared" si="3"/>
        <v>429.5</v>
      </c>
      <c r="V17" s="16">
        <f>T17+K17+H17+G17+F17+E17</f>
        <v>300</v>
      </c>
      <c r="W17" s="8">
        <f t="shared" si="2"/>
        <v>129.5</v>
      </c>
    </row>
    <row r="18" spans="1:23" ht="13.8" x14ac:dyDescent="0.3">
      <c r="A18" s="57">
        <v>15</v>
      </c>
      <c r="B18" s="47" t="s">
        <v>5</v>
      </c>
      <c r="C18" s="48" t="s">
        <v>45</v>
      </c>
      <c r="D18" s="14">
        <v>11</v>
      </c>
      <c r="E18" s="14">
        <v>50</v>
      </c>
      <c r="F18" s="14">
        <v>20</v>
      </c>
      <c r="G18" s="14">
        <v>50</v>
      </c>
      <c r="H18" s="14">
        <v>18</v>
      </c>
      <c r="I18" s="14">
        <v>12</v>
      </c>
      <c r="J18" s="14">
        <v>31</v>
      </c>
      <c r="K18" s="13">
        <v>10</v>
      </c>
      <c r="L18" s="14">
        <v>5</v>
      </c>
      <c r="M18" s="14">
        <v>13</v>
      </c>
      <c r="N18" s="15">
        <v>9</v>
      </c>
      <c r="O18" s="14">
        <v>11</v>
      </c>
      <c r="P18" s="14">
        <v>18</v>
      </c>
      <c r="Q18" s="14">
        <v>16</v>
      </c>
      <c r="R18" s="14">
        <v>18</v>
      </c>
      <c r="S18" s="14">
        <v>12.5</v>
      </c>
      <c r="T18" s="14">
        <v>50</v>
      </c>
      <c r="U18" s="8">
        <f t="shared" si="3"/>
        <v>354.5</v>
      </c>
      <c r="V18" s="16">
        <f>T18+P18+J18+G18+F18+E18</f>
        <v>219</v>
      </c>
      <c r="W18" s="8">
        <f t="shared" si="2"/>
        <v>135.5</v>
      </c>
    </row>
    <row r="19" spans="1:23" ht="13.8" x14ac:dyDescent="0.3">
      <c r="A19" s="33">
        <v>16</v>
      </c>
      <c r="B19" s="47" t="s">
        <v>7</v>
      </c>
      <c r="C19" s="48" t="s">
        <v>32</v>
      </c>
      <c r="D19" s="14">
        <v>9</v>
      </c>
      <c r="E19" s="14">
        <v>15</v>
      </c>
      <c r="F19" s="14">
        <v>19</v>
      </c>
      <c r="G19" s="14">
        <v>50</v>
      </c>
      <c r="H19" s="14">
        <v>13</v>
      </c>
      <c r="I19" s="14">
        <v>22</v>
      </c>
      <c r="J19" s="14">
        <v>27</v>
      </c>
      <c r="K19" s="13">
        <v>5</v>
      </c>
      <c r="L19" s="14">
        <v>4</v>
      </c>
      <c r="M19" s="14">
        <v>14</v>
      </c>
      <c r="N19" s="15">
        <v>16</v>
      </c>
      <c r="O19" s="14">
        <v>50</v>
      </c>
      <c r="P19" s="14">
        <v>50</v>
      </c>
      <c r="Q19" s="14">
        <v>13</v>
      </c>
      <c r="R19" s="14">
        <v>15</v>
      </c>
      <c r="S19" s="14">
        <v>12.5</v>
      </c>
      <c r="T19" s="14">
        <v>20</v>
      </c>
      <c r="U19" s="8">
        <f t="shared" si="3"/>
        <v>354.5</v>
      </c>
      <c r="V19" s="16">
        <f>P19+O19+J19+I19+G19+F19</f>
        <v>218</v>
      </c>
      <c r="W19" s="8">
        <f t="shared" si="2"/>
        <v>136.5</v>
      </c>
    </row>
    <row r="20" spans="1:23" ht="13.8" x14ac:dyDescent="0.3">
      <c r="A20" s="33">
        <v>17</v>
      </c>
      <c r="B20" s="47" t="s">
        <v>23</v>
      </c>
      <c r="C20" s="48" t="s">
        <v>124</v>
      </c>
      <c r="D20" s="14">
        <v>25</v>
      </c>
      <c r="E20" s="14">
        <v>16</v>
      </c>
      <c r="F20" s="14">
        <v>23</v>
      </c>
      <c r="G20" s="14">
        <v>12</v>
      </c>
      <c r="H20" s="14">
        <v>15</v>
      </c>
      <c r="I20" s="14">
        <v>15</v>
      </c>
      <c r="J20" s="14">
        <v>28</v>
      </c>
      <c r="K20" s="13">
        <v>7</v>
      </c>
      <c r="L20" s="14">
        <v>22</v>
      </c>
      <c r="M20" s="14">
        <v>8</v>
      </c>
      <c r="N20" s="15">
        <v>17</v>
      </c>
      <c r="O20" s="14">
        <v>50</v>
      </c>
      <c r="P20" s="14">
        <v>3</v>
      </c>
      <c r="Q20" s="14">
        <v>50</v>
      </c>
      <c r="R20" s="14">
        <v>10</v>
      </c>
      <c r="S20" s="14">
        <v>12.5</v>
      </c>
      <c r="T20" s="14">
        <v>23</v>
      </c>
      <c r="U20" s="8">
        <f t="shared" si="3"/>
        <v>336.5</v>
      </c>
      <c r="V20" s="16">
        <f>T20+Q20+O20+J20+F20+D20</f>
        <v>199</v>
      </c>
      <c r="W20" s="8">
        <f t="shared" si="2"/>
        <v>137.5</v>
      </c>
    </row>
    <row r="21" spans="1:23" ht="13.8" x14ac:dyDescent="0.3">
      <c r="A21" s="57">
        <v>18</v>
      </c>
      <c r="B21" s="47" t="s">
        <v>50</v>
      </c>
      <c r="C21" s="48" t="s">
        <v>49</v>
      </c>
      <c r="D21" s="14">
        <v>26</v>
      </c>
      <c r="E21" s="14">
        <v>24</v>
      </c>
      <c r="F21" s="14">
        <v>16</v>
      </c>
      <c r="G21" s="14">
        <v>50</v>
      </c>
      <c r="H21" s="14">
        <v>22</v>
      </c>
      <c r="I21" s="14">
        <v>14</v>
      </c>
      <c r="J21" s="14">
        <v>16</v>
      </c>
      <c r="K21" s="14">
        <v>17</v>
      </c>
      <c r="L21" s="14">
        <v>21</v>
      </c>
      <c r="M21" s="14">
        <v>12</v>
      </c>
      <c r="N21" s="14">
        <v>15</v>
      </c>
      <c r="O21" s="14">
        <v>1</v>
      </c>
      <c r="P21" s="14">
        <v>18</v>
      </c>
      <c r="Q21" s="14">
        <v>9</v>
      </c>
      <c r="R21" s="14">
        <v>11</v>
      </c>
      <c r="S21" s="14">
        <v>12.5</v>
      </c>
      <c r="T21" s="14">
        <v>16</v>
      </c>
      <c r="U21" s="8">
        <f t="shared" si="3"/>
        <v>300.5</v>
      </c>
      <c r="V21" s="16">
        <f>P21+L21+H21+G21+E21+D21</f>
        <v>161</v>
      </c>
      <c r="W21" s="8">
        <f t="shared" si="2"/>
        <v>139.5</v>
      </c>
    </row>
    <row r="22" spans="1:23" ht="13.8" x14ac:dyDescent="0.3">
      <c r="A22" s="33">
        <v>19</v>
      </c>
      <c r="B22" s="47" t="s">
        <v>9</v>
      </c>
      <c r="C22" s="48" t="s">
        <v>125</v>
      </c>
      <c r="D22" s="14">
        <v>20</v>
      </c>
      <c r="E22" s="52">
        <v>11.5</v>
      </c>
      <c r="F22" s="13">
        <v>13</v>
      </c>
      <c r="G22" s="13">
        <v>17</v>
      </c>
      <c r="H22" s="15">
        <v>14</v>
      </c>
      <c r="I22" s="13">
        <v>17</v>
      </c>
      <c r="J22" s="14">
        <v>20</v>
      </c>
      <c r="K22" s="13">
        <v>15</v>
      </c>
      <c r="L22" s="14">
        <v>20</v>
      </c>
      <c r="M22" s="15">
        <v>17</v>
      </c>
      <c r="N22" s="15">
        <v>21</v>
      </c>
      <c r="O22" s="15">
        <v>12</v>
      </c>
      <c r="P22" s="14">
        <v>50</v>
      </c>
      <c r="Q22" s="15">
        <v>50</v>
      </c>
      <c r="R22" s="14">
        <v>50</v>
      </c>
      <c r="S22" s="14">
        <v>12.5</v>
      </c>
      <c r="T22" s="14">
        <v>15</v>
      </c>
      <c r="U22" s="8">
        <f t="shared" si="3"/>
        <v>375</v>
      </c>
      <c r="V22" s="16">
        <f>R22+Q22+P22+N22+J22+D22</f>
        <v>211</v>
      </c>
      <c r="W22" s="8">
        <f t="shared" si="2"/>
        <v>164</v>
      </c>
    </row>
    <row r="23" spans="1:23" ht="13.8" x14ac:dyDescent="0.3">
      <c r="A23" s="33">
        <v>20</v>
      </c>
      <c r="B23" s="47" t="s">
        <v>8</v>
      </c>
      <c r="C23" s="48" t="s">
        <v>18</v>
      </c>
      <c r="D23" s="14">
        <v>23</v>
      </c>
      <c r="E23" s="14">
        <v>14</v>
      </c>
      <c r="F23" s="13">
        <v>14</v>
      </c>
      <c r="G23" s="13">
        <v>50</v>
      </c>
      <c r="H23" s="13">
        <v>50</v>
      </c>
      <c r="I23" s="15">
        <v>50</v>
      </c>
      <c r="J23" s="13">
        <v>30</v>
      </c>
      <c r="K23" s="13">
        <v>1</v>
      </c>
      <c r="L23" s="14">
        <v>50</v>
      </c>
      <c r="M23" s="15">
        <v>21</v>
      </c>
      <c r="N23" s="15">
        <v>50</v>
      </c>
      <c r="O23" s="15">
        <v>13</v>
      </c>
      <c r="P23" s="14">
        <v>1</v>
      </c>
      <c r="Q23" s="14">
        <v>15</v>
      </c>
      <c r="R23" s="14">
        <v>50</v>
      </c>
      <c r="S23" s="14">
        <v>12.5</v>
      </c>
      <c r="T23" s="14">
        <v>21</v>
      </c>
      <c r="U23" s="8">
        <f t="shared" si="3"/>
        <v>465.5</v>
      </c>
      <c r="V23" s="16">
        <f>R23+N23+L23+I23+H23+G23</f>
        <v>300</v>
      </c>
      <c r="W23" s="8">
        <f t="shared" si="2"/>
        <v>165.5</v>
      </c>
    </row>
    <row r="24" spans="1:23" ht="13.8" x14ac:dyDescent="0.3">
      <c r="A24" s="33">
        <v>21</v>
      </c>
      <c r="B24" s="47" t="s">
        <v>0</v>
      </c>
      <c r="C24" s="48" t="s">
        <v>31</v>
      </c>
      <c r="D24" s="14">
        <v>19</v>
      </c>
      <c r="E24" s="14">
        <v>50</v>
      </c>
      <c r="F24" s="13">
        <v>4</v>
      </c>
      <c r="G24" s="15">
        <v>50</v>
      </c>
      <c r="H24" s="15">
        <v>50</v>
      </c>
      <c r="I24" s="15">
        <v>50</v>
      </c>
      <c r="J24" s="15">
        <v>19</v>
      </c>
      <c r="K24" s="13">
        <v>50</v>
      </c>
      <c r="L24" s="14">
        <v>15</v>
      </c>
      <c r="M24" s="15">
        <v>7</v>
      </c>
      <c r="N24" s="15">
        <v>10</v>
      </c>
      <c r="O24" s="14">
        <v>50</v>
      </c>
      <c r="P24" s="14">
        <v>10</v>
      </c>
      <c r="Q24" s="15">
        <v>10</v>
      </c>
      <c r="R24" s="14">
        <v>14</v>
      </c>
      <c r="S24" s="14">
        <v>12.5</v>
      </c>
      <c r="T24" s="14">
        <v>50</v>
      </c>
      <c r="U24" s="8">
        <f t="shared" si="3"/>
        <v>470.5</v>
      </c>
      <c r="V24" s="16">
        <f>O24+K24+I24+H24+G24+E24</f>
        <v>300</v>
      </c>
      <c r="W24" s="8">
        <f t="shared" si="2"/>
        <v>170.5</v>
      </c>
    </row>
    <row r="25" spans="1:23" ht="13.8" x14ac:dyDescent="0.3">
      <c r="A25" s="33">
        <v>22</v>
      </c>
      <c r="B25" s="47" t="s">
        <v>13</v>
      </c>
      <c r="C25" s="48" t="s">
        <v>48</v>
      </c>
      <c r="D25" s="14">
        <v>22</v>
      </c>
      <c r="E25" s="14">
        <v>50</v>
      </c>
      <c r="F25" s="14">
        <v>50</v>
      </c>
      <c r="G25" s="13">
        <v>13</v>
      </c>
      <c r="H25" s="13">
        <v>21</v>
      </c>
      <c r="I25" s="15">
        <v>50</v>
      </c>
      <c r="J25" s="15">
        <v>29</v>
      </c>
      <c r="K25" s="13">
        <v>20</v>
      </c>
      <c r="L25" s="14">
        <v>24</v>
      </c>
      <c r="M25" s="15">
        <v>15</v>
      </c>
      <c r="N25" s="15">
        <v>24</v>
      </c>
      <c r="O25" s="15">
        <v>14</v>
      </c>
      <c r="P25" s="14">
        <v>13</v>
      </c>
      <c r="Q25" s="14">
        <v>50</v>
      </c>
      <c r="R25" s="14">
        <v>24</v>
      </c>
      <c r="S25" s="14">
        <v>50</v>
      </c>
      <c r="T25" s="14">
        <v>22</v>
      </c>
      <c r="U25" s="8">
        <f t="shared" si="3"/>
        <v>491</v>
      </c>
      <c r="V25" s="16">
        <f>S25+Q25+J25+I25+F25+E25</f>
        <v>279</v>
      </c>
      <c r="W25" s="8">
        <f t="shared" si="2"/>
        <v>212</v>
      </c>
    </row>
    <row r="26" spans="1:23" ht="13.8" x14ac:dyDescent="0.3">
      <c r="A26" s="33">
        <v>23</v>
      </c>
      <c r="B26" s="47" t="s">
        <v>19</v>
      </c>
      <c r="C26" s="48" t="s">
        <v>16</v>
      </c>
      <c r="D26" s="14">
        <v>15</v>
      </c>
      <c r="E26" s="14">
        <v>50</v>
      </c>
      <c r="F26" s="13">
        <v>50</v>
      </c>
      <c r="G26" s="13">
        <v>1</v>
      </c>
      <c r="H26" s="13">
        <v>16</v>
      </c>
      <c r="I26" s="13">
        <v>50</v>
      </c>
      <c r="J26" s="13">
        <v>28</v>
      </c>
      <c r="K26" s="13">
        <v>50</v>
      </c>
      <c r="L26" s="14">
        <v>50</v>
      </c>
      <c r="M26" s="15">
        <v>50</v>
      </c>
      <c r="N26" s="15">
        <v>19</v>
      </c>
      <c r="O26" s="15">
        <v>50</v>
      </c>
      <c r="P26" s="14">
        <v>12</v>
      </c>
      <c r="Q26" s="15">
        <v>17</v>
      </c>
      <c r="R26" s="14">
        <v>2</v>
      </c>
      <c r="S26" s="14">
        <v>12.5</v>
      </c>
      <c r="T26" s="14">
        <v>50</v>
      </c>
      <c r="U26" s="8">
        <f t="shared" si="3"/>
        <v>522.5</v>
      </c>
      <c r="V26" s="16">
        <f>M26+L26+K26+I26+F26+E26</f>
        <v>300</v>
      </c>
      <c r="W26" s="8">
        <f t="shared" si="2"/>
        <v>222.5</v>
      </c>
    </row>
    <row r="27" spans="1:23" ht="13.8" x14ac:dyDescent="0.3">
      <c r="A27" s="33">
        <v>24</v>
      </c>
      <c r="B27" s="47" t="s">
        <v>55</v>
      </c>
      <c r="C27" s="48" t="s">
        <v>126</v>
      </c>
      <c r="D27" s="14">
        <v>50</v>
      </c>
      <c r="E27" s="14">
        <v>50</v>
      </c>
      <c r="F27" s="14">
        <v>50</v>
      </c>
      <c r="G27" s="14">
        <v>50</v>
      </c>
      <c r="H27" s="14">
        <v>50</v>
      </c>
      <c r="I27" s="14">
        <v>10</v>
      </c>
      <c r="J27" s="14">
        <v>13</v>
      </c>
      <c r="K27" s="14">
        <v>50</v>
      </c>
      <c r="L27" s="14">
        <v>16</v>
      </c>
      <c r="M27" s="14">
        <v>16</v>
      </c>
      <c r="N27" s="14">
        <v>50</v>
      </c>
      <c r="O27" s="14">
        <v>50</v>
      </c>
      <c r="P27" s="14">
        <v>50</v>
      </c>
      <c r="Q27" s="14">
        <v>8</v>
      </c>
      <c r="R27" s="14">
        <v>8</v>
      </c>
      <c r="S27" s="14">
        <v>50</v>
      </c>
      <c r="T27" s="14">
        <v>6</v>
      </c>
      <c r="U27" s="8">
        <f t="shared" si="3"/>
        <v>577</v>
      </c>
      <c r="V27" s="16">
        <v>300</v>
      </c>
      <c r="W27" s="8">
        <f t="shared" si="2"/>
        <v>277</v>
      </c>
    </row>
    <row r="28" spans="1:23" ht="13.8" x14ac:dyDescent="0.3">
      <c r="A28" s="33">
        <v>25</v>
      </c>
      <c r="B28" s="47" t="s">
        <v>12</v>
      </c>
      <c r="C28" s="48" t="s">
        <v>15</v>
      </c>
      <c r="D28" s="14">
        <v>21</v>
      </c>
      <c r="E28" s="14">
        <v>9</v>
      </c>
      <c r="F28" s="14">
        <v>18</v>
      </c>
      <c r="G28" s="14">
        <v>2</v>
      </c>
      <c r="H28" s="14">
        <v>20</v>
      </c>
      <c r="I28" s="14">
        <v>50</v>
      </c>
      <c r="J28" s="13">
        <v>50</v>
      </c>
      <c r="K28" s="13">
        <v>50</v>
      </c>
      <c r="L28" s="14">
        <v>50</v>
      </c>
      <c r="M28" s="15">
        <v>25</v>
      </c>
      <c r="N28" s="15">
        <v>22</v>
      </c>
      <c r="O28" s="15">
        <v>10</v>
      </c>
      <c r="P28" s="14">
        <v>50</v>
      </c>
      <c r="Q28" s="15">
        <v>50</v>
      </c>
      <c r="R28" s="14">
        <v>50</v>
      </c>
      <c r="S28" s="14">
        <v>50</v>
      </c>
      <c r="T28" s="14">
        <v>50</v>
      </c>
      <c r="U28" s="8">
        <f t="shared" si="3"/>
        <v>577</v>
      </c>
      <c r="V28" s="16">
        <v>300</v>
      </c>
      <c r="W28" s="8">
        <f t="shared" si="2"/>
        <v>277</v>
      </c>
    </row>
    <row r="29" spans="1:23" ht="13.8" x14ac:dyDescent="0.3">
      <c r="A29" s="56">
        <v>26</v>
      </c>
      <c r="B29" s="47" t="s">
        <v>22</v>
      </c>
      <c r="C29" s="48" t="s">
        <v>52</v>
      </c>
      <c r="D29" s="14">
        <v>50</v>
      </c>
      <c r="E29" s="14">
        <v>23</v>
      </c>
      <c r="F29" s="13">
        <v>50</v>
      </c>
      <c r="G29" s="13">
        <v>10</v>
      </c>
      <c r="H29" s="15">
        <v>50</v>
      </c>
      <c r="I29" s="15">
        <v>50</v>
      </c>
      <c r="J29" s="13">
        <v>33</v>
      </c>
      <c r="K29" s="13">
        <v>12</v>
      </c>
      <c r="L29" s="14">
        <v>26</v>
      </c>
      <c r="M29" s="15">
        <v>11</v>
      </c>
      <c r="N29" s="15">
        <v>28</v>
      </c>
      <c r="O29" s="15">
        <v>15</v>
      </c>
      <c r="P29" s="14">
        <v>50</v>
      </c>
      <c r="Q29" s="15">
        <v>50</v>
      </c>
      <c r="R29" s="14">
        <v>26</v>
      </c>
      <c r="S29" s="14">
        <v>50</v>
      </c>
      <c r="T29" s="14">
        <v>50</v>
      </c>
      <c r="U29" s="8">
        <f t="shared" si="3"/>
        <v>584</v>
      </c>
      <c r="V29" s="16">
        <v>300</v>
      </c>
      <c r="W29" s="8">
        <f t="shared" si="2"/>
        <v>284</v>
      </c>
    </row>
    <row r="30" spans="1:23" ht="13.8" x14ac:dyDescent="0.3">
      <c r="A30" s="33">
        <v>27</v>
      </c>
      <c r="B30" s="47" t="s">
        <v>127</v>
      </c>
      <c r="C30" s="48" t="s">
        <v>128</v>
      </c>
      <c r="D30" s="14">
        <v>2</v>
      </c>
      <c r="E30" s="13">
        <v>4</v>
      </c>
      <c r="F30" s="13">
        <v>15</v>
      </c>
      <c r="G30" s="13">
        <v>50</v>
      </c>
      <c r="H30" s="13">
        <v>1</v>
      </c>
      <c r="I30" s="13">
        <v>23</v>
      </c>
      <c r="J30" s="14">
        <v>25</v>
      </c>
      <c r="K30" s="13">
        <v>50</v>
      </c>
      <c r="L30" s="14">
        <v>50</v>
      </c>
      <c r="M30" s="15">
        <v>50</v>
      </c>
      <c r="N30" s="15">
        <v>50</v>
      </c>
      <c r="O30" s="15">
        <v>17</v>
      </c>
      <c r="P30" s="14">
        <v>50</v>
      </c>
      <c r="Q30" s="15">
        <v>50</v>
      </c>
      <c r="R30" s="14">
        <v>50</v>
      </c>
      <c r="S30" s="14">
        <v>50</v>
      </c>
      <c r="T30" s="14">
        <v>50</v>
      </c>
      <c r="U30" s="8">
        <f t="shared" si="3"/>
        <v>587</v>
      </c>
      <c r="V30" s="16">
        <v>300</v>
      </c>
      <c r="W30" s="8">
        <f t="shared" si="2"/>
        <v>287</v>
      </c>
    </row>
    <row r="31" spans="1:23" ht="13.8" x14ac:dyDescent="0.3">
      <c r="A31" s="12">
        <v>28</v>
      </c>
      <c r="B31" s="47" t="s">
        <v>21</v>
      </c>
      <c r="C31" s="48" t="s">
        <v>51</v>
      </c>
      <c r="D31" s="14">
        <v>27</v>
      </c>
      <c r="E31" s="14">
        <v>50</v>
      </c>
      <c r="F31" s="13">
        <v>24</v>
      </c>
      <c r="G31" s="13">
        <v>18</v>
      </c>
      <c r="H31" s="13">
        <v>50</v>
      </c>
      <c r="I31" s="13">
        <v>50</v>
      </c>
      <c r="J31" s="13">
        <v>50</v>
      </c>
      <c r="K31" s="13">
        <v>50</v>
      </c>
      <c r="L31" s="14">
        <v>25</v>
      </c>
      <c r="M31" s="15">
        <v>26</v>
      </c>
      <c r="N31" s="15">
        <v>23</v>
      </c>
      <c r="O31" s="15">
        <v>50</v>
      </c>
      <c r="P31" s="14">
        <v>50</v>
      </c>
      <c r="Q31" s="15">
        <v>50</v>
      </c>
      <c r="R31" s="14">
        <v>25</v>
      </c>
      <c r="S31" s="14">
        <v>12.5</v>
      </c>
      <c r="T31" s="14">
        <v>50</v>
      </c>
      <c r="U31" s="8">
        <f t="shared" si="3"/>
        <v>630.5</v>
      </c>
      <c r="V31" s="16">
        <v>300</v>
      </c>
      <c r="W31" s="8">
        <f t="shared" si="2"/>
        <v>330.5</v>
      </c>
    </row>
    <row r="32" spans="1:23" ht="13.8" x14ac:dyDescent="0.3">
      <c r="A32" s="57">
        <v>29</v>
      </c>
      <c r="B32" s="47" t="s">
        <v>37</v>
      </c>
      <c r="C32" s="48" t="s">
        <v>53</v>
      </c>
      <c r="D32" s="14">
        <v>17</v>
      </c>
      <c r="E32" s="13">
        <v>50</v>
      </c>
      <c r="F32" s="13">
        <v>50</v>
      </c>
      <c r="G32" s="13">
        <v>14</v>
      </c>
      <c r="H32" s="15">
        <v>10</v>
      </c>
      <c r="I32" s="13">
        <v>13</v>
      </c>
      <c r="J32" s="15">
        <v>17</v>
      </c>
      <c r="K32" s="13">
        <v>11</v>
      </c>
      <c r="L32" s="14">
        <v>50</v>
      </c>
      <c r="M32" s="15">
        <v>50</v>
      </c>
      <c r="N32" s="15">
        <v>50</v>
      </c>
      <c r="O32" s="15">
        <v>50</v>
      </c>
      <c r="P32" s="14">
        <v>50</v>
      </c>
      <c r="Q32" s="15">
        <v>50</v>
      </c>
      <c r="R32" s="14">
        <v>50</v>
      </c>
      <c r="S32" s="14">
        <v>50</v>
      </c>
      <c r="T32" s="14">
        <v>50</v>
      </c>
      <c r="U32" s="8">
        <f t="shared" si="3"/>
        <v>632</v>
      </c>
      <c r="V32" s="16">
        <v>300</v>
      </c>
      <c r="W32" s="8">
        <f t="shared" si="2"/>
        <v>332</v>
      </c>
    </row>
    <row r="33" spans="1:23" ht="13.8" x14ac:dyDescent="0.3">
      <c r="A33" s="12">
        <v>30</v>
      </c>
      <c r="B33" s="47" t="s">
        <v>20</v>
      </c>
      <c r="C33" s="48" t="s">
        <v>33</v>
      </c>
      <c r="D33" s="14">
        <v>50</v>
      </c>
      <c r="E33" s="14">
        <v>23</v>
      </c>
      <c r="F33" s="13">
        <v>21</v>
      </c>
      <c r="G33" s="13">
        <v>20</v>
      </c>
      <c r="H33" s="13">
        <v>50</v>
      </c>
      <c r="I33" s="13">
        <v>50</v>
      </c>
      <c r="J33" s="13">
        <v>23</v>
      </c>
      <c r="K33" s="13">
        <v>18</v>
      </c>
      <c r="L33" s="14">
        <v>50</v>
      </c>
      <c r="M33" s="15">
        <v>50</v>
      </c>
      <c r="N33" s="15">
        <v>28</v>
      </c>
      <c r="O33" s="15">
        <v>16</v>
      </c>
      <c r="P33" s="14">
        <v>50</v>
      </c>
      <c r="Q33" s="14">
        <v>50</v>
      </c>
      <c r="R33" s="14">
        <v>50</v>
      </c>
      <c r="S33" s="14">
        <v>50</v>
      </c>
      <c r="T33" s="14">
        <v>50</v>
      </c>
      <c r="U33" s="8">
        <f t="shared" si="3"/>
        <v>649</v>
      </c>
      <c r="V33" s="16">
        <v>300</v>
      </c>
      <c r="W33" s="8">
        <f t="shared" si="2"/>
        <v>349</v>
      </c>
    </row>
    <row r="34" spans="1:23" ht="13.8" x14ac:dyDescent="0.3">
      <c r="A34" s="12">
        <v>31</v>
      </c>
      <c r="B34" s="47" t="s">
        <v>129</v>
      </c>
      <c r="C34" s="48" t="s">
        <v>130</v>
      </c>
      <c r="D34" s="14">
        <v>50</v>
      </c>
      <c r="E34" s="14">
        <v>50</v>
      </c>
      <c r="F34" s="14">
        <v>50</v>
      </c>
      <c r="G34" s="14">
        <v>50</v>
      </c>
      <c r="H34" s="14">
        <v>24</v>
      </c>
      <c r="I34" s="14">
        <v>2</v>
      </c>
      <c r="J34" s="14">
        <v>3</v>
      </c>
      <c r="K34" s="14">
        <v>50</v>
      </c>
      <c r="L34" s="14">
        <v>13</v>
      </c>
      <c r="M34" s="14">
        <v>50</v>
      </c>
      <c r="N34" s="14">
        <v>50</v>
      </c>
      <c r="O34" s="14">
        <v>50</v>
      </c>
      <c r="P34" s="14">
        <v>18</v>
      </c>
      <c r="Q34" s="14">
        <v>50</v>
      </c>
      <c r="R34" s="14">
        <v>50</v>
      </c>
      <c r="S34" s="14">
        <v>50</v>
      </c>
      <c r="T34" s="14">
        <v>50</v>
      </c>
      <c r="U34" s="8">
        <f t="shared" si="3"/>
        <v>660</v>
      </c>
      <c r="V34" s="16">
        <v>300</v>
      </c>
      <c r="W34" s="8">
        <f t="shared" si="2"/>
        <v>360</v>
      </c>
    </row>
    <row r="35" spans="1:23" ht="13.8" x14ac:dyDescent="0.3">
      <c r="A35" s="12">
        <v>32</v>
      </c>
      <c r="B35" s="47" t="s">
        <v>11</v>
      </c>
      <c r="C35" s="48" t="s">
        <v>131</v>
      </c>
      <c r="D35" s="14">
        <v>50</v>
      </c>
      <c r="E35" s="13">
        <v>50</v>
      </c>
      <c r="F35" s="13">
        <v>7</v>
      </c>
      <c r="G35" s="13">
        <v>50</v>
      </c>
      <c r="H35" s="15">
        <v>1</v>
      </c>
      <c r="I35" s="13">
        <v>11</v>
      </c>
      <c r="J35" s="13">
        <v>8</v>
      </c>
      <c r="K35" s="13">
        <v>50</v>
      </c>
      <c r="L35" s="14">
        <v>50</v>
      </c>
      <c r="M35" s="15">
        <v>50</v>
      </c>
      <c r="N35" s="15">
        <v>50</v>
      </c>
      <c r="O35" s="15">
        <v>50</v>
      </c>
      <c r="P35" s="14">
        <v>50</v>
      </c>
      <c r="Q35" s="15">
        <v>50</v>
      </c>
      <c r="R35" s="14">
        <v>50</v>
      </c>
      <c r="S35" s="14">
        <v>50</v>
      </c>
      <c r="T35" s="14">
        <v>50</v>
      </c>
      <c r="U35" s="8">
        <f t="shared" si="3"/>
        <v>677</v>
      </c>
      <c r="V35" s="16">
        <v>300</v>
      </c>
      <c r="W35" s="8">
        <f t="shared" si="2"/>
        <v>377</v>
      </c>
    </row>
    <row r="36" spans="1:23" ht="13.8" x14ac:dyDescent="0.3">
      <c r="A36" s="12">
        <v>33</v>
      </c>
      <c r="B36" s="47" t="s">
        <v>56</v>
      </c>
      <c r="C36" s="48" t="s">
        <v>30</v>
      </c>
      <c r="D36" s="14">
        <v>50</v>
      </c>
      <c r="E36" s="14">
        <v>50</v>
      </c>
      <c r="F36" s="14">
        <v>50</v>
      </c>
      <c r="G36" s="14">
        <v>50</v>
      </c>
      <c r="H36" s="14">
        <v>50</v>
      </c>
      <c r="I36" s="14">
        <v>50</v>
      </c>
      <c r="J36" s="14">
        <v>50</v>
      </c>
      <c r="K36" s="14">
        <v>50</v>
      </c>
      <c r="L36" s="14">
        <v>12</v>
      </c>
      <c r="M36" s="14">
        <v>50</v>
      </c>
      <c r="N36" s="14">
        <v>8</v>
      </c>
      <c r="O36" s="14">
        <v>50</v>
      </c>
      <c r="P36" s="14">
        <v>50</v>
      </c>
      <c r="Q36" s="14">
        <v>50</v>
      </c>
      <c r="R36" s="14">
        <v>50</v>
      </c>
      <c r="S36" s="14">
        <v>12.5</v>
      </c>
      <c r="T36" s="14">
        <v>5</v>
      </c>
      <c r="U36" s="8">
        <f t="shared" si="3"/>
        <v>687.5</v>
      </c>
      <c r="V36" s="16">
        <v>300</v>
      </c>
      <c r="W36" s="8">
        <f t="shared" si="2"/>
        <v>387.5</v>
      </c>
    </row>
    <row r="37" spans="1:23" ht="13.8" x14ac:dyDescent="0.3">
      <c r="A37" s="33">
        <v>34</v>
      </c>
      <c r="B37" s="47" t="s">
        <v>132</v>
      </c>
      <c r="C37" s="48" t="s">
        <v>133</v>
      </c>
      <c r="D37" s="14">
        <v>50</v>
      </c>
      <c r="E37" s="14">
        <v>50</v>
      </c>
      <c r="F37" s="14">
        <v>50</v>
      </c>
      <c r="G37" s="14">
        <v>50</v>
      </c>
      <c r="H37" s="14">
        <v>50</v>
      </c>
      <c r="I37" s="14">
        <v>18</v>
      </c>
      <c r="J37" s="14">
        <v>22</v>
      </c>
      <c r="K37" s="14">
        <v>50</v>
      </c>
      <c r="L37" s="14">
        <v>50</v>
      </c>
      <c r="M37" s="14">
        <v>50</v>
      </c>
      <c r="N37" s="14">
        <v>50</v>
      </c>
      <c r="O37" s="14">
        <v>50</v>
      </c>
      <c r="P37" s="14">
        <v>50</v>
      </c>
      <c r="Q37" s="14">
        <v>50</v>
      </c>
      <c r="R37" s="14">
        <v>21</v>
      </c>
      <c r="S37" s="14">
        <v>12.5</v>
      </c>
      <c r="T37" s="14">
        <v>14</v>
      </c>
      <c r="U37" s="8">
        <f t="shared" si="3"/>
        <v>687.5</v>
      </c>
      <c r="V37" s="16">
        <v>300</v>
      </c>
      <c r="W37" s="8">
        <f t="shared" si="2"/>
        <v>387.5</v>
      </c>
    </row>
    <row r="38" spans="1:23" ht="13.8" x14ac:dyDescent="0.3">
      <c r="A38" s="12">
        <v>35</v>
      </c>
      <c r="B38" s="47" t="s">
        <v>134</v>
      </c>
      <c r="C38" s="48" t="s">
        <v>135</v>
      </c>
      <c r="D38" s="14">
        <v>50</v>
      </c>
      <c r="E38" s="13">
        <v>50</v>
      </c>
      <c r="F38" s="13">
        <v>50</v>
      </c>
      <c r="G38" s="13">
        <v>50</v>
      </c>
      <c r="H38" s="13">
        <v>23</v>
      </c>
      <c r="I38" s="13">
        <v>50</v>
      </c>
      <c r="J38" s="14">
        <v>50</v>
      </c>
      <c r="K38" s="13">
        <v>50</v>
      </c>
      <c r="L38" s="14">
        <v>23</v>
      </c>
      <c r="M38" s="15">
        <v>19</v>
      </c>
      <c r="N38" s="15">
        <v>50</v>
      </c>
      <c r="O38" s="15">
        <v>50</v>
      </c>
      <c r="P38" s="14">
        <v>50</v>
      </c>
      <c r="Q38" s="14">
        <v>50</v>
      </c>
      <c r="R38" s="14">
        <v>4</v>
      </c>
      <c r="S38" s="14">
        <v>50</v>
      </c>
      <c r="T38" s="14">
        <v>50</v>
      </c>
      <c r="U38" s="8">
        <f t="shared" si="3"/>
        <v>719</v>
      </c>
      <c r="V38" s="16">
        <v>300</v>
      </c>
      <c r="W38" s="8">
        <f t="shared" si="2"/>
        <v>419</v>
      </c>
    </row>
    <row r="39" spans="1:23" ht="13.8" x14ac:dyDescent="0.3">
      <c r="A39" s="57">
        <v>36</v>
      </c>
      <c r="B39" s="47" t="s">
        <v>88</v>
      </c>
      <c r="C39" s="48" t="s">
        <v>136</v>
      </c>
      <c r="D39" s="14">
        <v>50</v>
      </c>
      <c r="E39" s="13">
        <v>50</v>
      </c>
      <c r="F39" s="13">
        <v>50</v>
      </c>
      <c r="G39" s="13">
        <v>50</v>
      </c>
      <c r="H39" s="13">
        <v>50</v>
      </c>
      <c r="I39" s="13">
        <v>50</v>
      </c>
      <c r="J39" s="14">
        <v>50</v>
      </c>
      <c r="K39" s="13">
        <v>50</v>
      </c>
      <c r="L39" s="14">
        <v>50</v>
      </c>
      <c r="M39" s="15">
        <v>50</v>
      </c>
      <c r="N39" s="15">
        <v>50</v>
      </c>
      <c r="O39" s="15">
        <v>50</v>
      </c>
      <c r="P39" s="14">
        <v>50</v>
      </c>
      <c r="Q39" s="14">
        <v>50</v>
      </c>
      <c r="R39" s="14">
        <v>23</v>
      </c>
      <c r="S39" s="14">
        <v>12.5</v>
      </c>
      <c r="T39" s="14">
        <v>4</v>
      </c>
      <c r="U39" s="8">
        <f t="shared" si="3"/>
        <v>739.5</v>
      </c>
      <c r="V39" s="16">
        <v>300</v>
      </c>
      <c r="W39" s="8">
        <f t="shared" si="2"/>
        <v>439.5</v>
      </c>
    </row>
    <row r="40" spans="1:23" ht="13.8" x14ac:dyDescent="0.3">
      <c r="A40" s="12">
        <v>37</v>
      </c>
      <c r="B40" s="47" t="s">
        <v>137</v>
      </c>
      <c r="C40" s="48" t="s">
        <v>138</v>
      </c>
      <c r="D40" s="14">
        <v>50</v>
      </c>
      <c r="E40" s="14">
        <v>50</v>
      </c>
      <c r="F40" s="14">
        <v>50</v>
      </c>
      <c r="G40" s="14">
        <v>50</v>
      </c>
      <c r="H40" s="14">
        <v>50</v>
      </c>
      <c r="I40" s="14">
        <v>50</v>
      </c>
      <c r="J40" s="14">
        <v>1</v>
      </c>
      <c r="K40" s="14">
        <v>50</v>
      </c>
      <c r="L40" s="14">
        <v>50</v>
      </c>
      <c r="M40" s="14">
        <v>50</v>
      </c>
      <c r="N40" s="14">
        <v>50</v>
      </c>
      <c r="O40" s="14">
        <v>50</v>
      </c>
      <c r="P40" s="14">
        <v>50</v>
      </c>
      <c r="Q40" s="14">
        <v>50</v>
      </c>
      <c r="R40" s="14">
        <v>50</v>
      </c>
      <c r="S40" s="14">
        <v>50</v>
      </c>
      <c r="T40" s="14">
        <v>1</v>
      </c>
      <c r="U40" s="8">
        <f t="shared" si="3"/>
        <v>752</v>
      </c>
      <c r="V40" s="16">
        <v>300</v>
      </c>
      <c r="W40" s="8">
        <f t="shared" si="2"/>
        <v>452</v>
      </c>
    </row>
    <row r="41" spans="1:23" ht="13.8" x14ac:dyDescent="0.3">
      <c r="A41" s="12">
        <v>38</v>
      </c>
      <c r="B41" s="47" t="s">
        <v>139</v>
      </c>
      <c r="C41" s="48" t="s">
        <v>30</v>
      </c>
      <c r="D41" s="14">
        <v>50</v>
      </c>
      <c r="E41" s="14">
        <v>50</v>
      </c>
      <c r="F41" s="14">
        <v>9</v>
      </c>
      <c r="G41" s="14">
        <v>50</v>
      </c>
      <c r="H41" s="14">
        <v>50</v>
      </c>
      <c r="I41" s="14">
        <v>16</v>
      </c>
      <c r="J41" s="14">
        <v>50</v>
      </c>
      <c r="K41" s="14">
        <v>50</v>
      </c>
      <c r="L41" s="14">
        <v>50</v>
      </c>
      <c r="M41" s="14">
        <v>50</v>
      </c>
      <c r="N41" s="14">
        <v>50</v>
      </c>
      <c r="O41" s="14">
        <v>50</v>
      </c>
      <c r="P41" s="14">
        <v>50</v>
      </c>
      <c r="Q41" s="14">
        <v>50</v>
      </c>
      <c r="R41" s="14">
        <v>50</v>
      </c>
      <c r="S41" s="14">
        <v>50</v>
      </c>
      <c r="T41" s="14">
        <v>50</v>
      </c>
      <c r="U41" s="8">
        <f t="shared" si="3"/>
        <v>775</v>
      </c>
      <c r="V41" s="16">
        <v>300</v>
      </c>
      <c r="W41" s="8">
        <f t="shared" si="2"/>
        <v>475</v>
      </c>
    </row>
    <row r="42" spans="1:23" ht="13.8" x14ac:dyDescent="0.3">
      <c r="A42" s="12">
        <v>39</v>
      </c>
      <c r="B42" s="47" t="s">
        <v>140</v>
      </c>
      <c r="C42" s="48" t="s">
        <v>141</v>
      </c>
      <c r="D42" s="14">
        <v>50</v>
      </c>
      <c r="E42" s="14">
        <v>23</v>
      </c>
      <c r="F42" s="14">
        <v>50</v>
      </c>
      <c r="G42" s="14">
        <v>50</v>
      </c>
      <c r="H42" s="14">
        <v>50</v>
      </c>
      <c r="I42" s="14">
        <v>50</v>
      </c>
      <c r="J42" s="14">
        <v>50</v>
      </c>
      <c r="K42" s="14">
        <v>50</v>
      </c>
      <c r="L42" s="14">
        <v>50</v>
      </c>
      <c r="M42" s="14">
        <v>9</v>
      </c>
      <c r="N42" s="14">
        <v>50</v>
      </c>
      <c r="O42" s="14">
        <v>50</v>
      </c>
      <c r="P42" s="14">
        <v>50</v>
      </c>
      <c r="Q42" s="14">
        <v>50</v>
      </c>
      <c r="R42" s="14">
        <v>50</v>
      </c>
      <c r="S42" s="14">
        <v>50</v>
      </c>
      <c r="T42" s="14">
        <v>50</v>
      </c>
      <c r="U42" s="8">
        <f t="shared" si="3"/>
        <v>782</v>
      </c>
      <c r="V42" s="16">
        <v>300</v>
      </c>
      <c r="W42" s="8">
        <f t="shared" si="2"/>
        <v>482</v>
      </c>
    </row>
    <row r="43" spans="1:23" ht="13.8" x14ac:dyDescent="0.3">
      <c r="A43" s="12">
        <v>40</v>
      </c>
      <c r="B43" s="47" t="s">
        <v>142</v>
      </c>
      <c r="C43" s="48" t="s">
        <v>143</v>
      </c>
      <c r="D43" s="14">
        <v>18</v>
      </c>
      <c r="E43" s="13">
        <v>50</v>
      </c>
      <c r="F43" s="13">
        <v>50</v>
      </c>
      <c r="G43" s="13">
        <v>50</v>
      </c>
      <c r="H43" s="15">
        <v>50</v>
      </c>
      <c r="I43" s="13">
        <v>50</v>
      </c>
      <c r="J43" s="14">
        <v>50</v>
      </c>
      <c r="K43" s="13">
        <v>50</v>
      </c>
      <c r="L43" s="14">
        <v>50</v>
      </c>
      <c r="M43" s="15">
        <v>50</v>
      </c>
      <c r="N43" s="15">
        <v>14</v>
      </c>
      <c r="O43" s="15">
        <v>50</v>
      </c>
      <c r="P43" s="14">
        <v>50</v>
      </c>
      <c r="Q43" s="15">
        <v>50</v>
      </c>
      <c r="R43" s="14">
        <v>50</v>
      </c>
      <c r="S43" s="14">
        <v>50</v>
      </c>
      <c r="T43" s="14">
        <v>50</v>
      </c>
      <c r="U43" s="8">
        <f t="shared" si="3"/>
        <v>782</v>
      </c>
      <c r="V43" s="16">
        <v>300</v>
      </c>
      <c r="W43" s="8">
        <f t="shared" si="2"/>
        <v>482</v>
      </c>
    </row>
    <row r="44" spans="1:23" ht="13.8" x14ac:dyDescent="0.3">
      <c r="A44" s="33">
        <v>41</v>
      </c>
      <c r="B44" s="47" t="s">
        <v>10</v>
      </c>
      <c r="C44" s="48" t="s">
        <v>144</v>
      </c>
      <c r="D44" s="14">
        <v>50</v>
      </c>
      <c r="E44" s="14">
        <v>6</v>
      </c>
      <c r="F44" s="13">
        <v>50</v>
      </c>
      <c r="G44" s="13">
        <v>50</v>
      </c>
      <c r="H44" s="15">
        <v>50</v>
      </c>
      <c r="I44" s="13">
        <v>50</v>
      </c>
      <c r="J44" s="13">
        <v>50</v>
      </c>
      <c r="K44" s="13">
        <v>50</v>
      </c>
      <c r="L44" s="14">
        <v>50</v>
      </c>
      <c r="M44" s="15">
        <v>50</v>
      </c>
      <c r="N44" s="15">
        <v>50</v>
      </c>
      <c r="O44" s="15">
        <v>50</v>
      </c>
      <c r="P44" s="14">
        <v>50</v>
      </c>
      <c r="Q44" s="15">
        <v>50</v>
      </c>
      <c r="R44" s="14">
        <v>50</v>
      </c>
      <c r="S44" s="14">
        <v>50</v>
      </c>
      <c r="T44" s="14">
        <v>50</v>
      </c>
      <c r="U44" s="8">
        <f t="shared" si="3"/>
        <v>806</v>
      </c>
      <c r="V44" s="16">
        <v>300</v>
      </c>
      <c r="W44" s="8">
        <f t="shared" si="2"/>
        <v>506</v>
      </c>
    </row>
    <row r="45" spans="1:23" ht="13.8" x14ac:dyDescent="0.3">
      <c r="A45" s="33">
        <v>42</v>
      </c>
      <c r="B45" s="47" t="s">
        <v>145</v>
      </c>
      <c r="C45" s="48" t="s">
        <v>16</v>
      </c>
      <c r="D45" s="14">
        <v>50</v>
      </c>
      <c r="E45" s="14">
        <v>50</v>
      </c>
      <c r="F45" s="13">
        <v>50</v>
      </c>
      <c r="G45" s="13">
        <v>50</v>
      </c>
      <c r="H45" s="13">
        <v>50</v>
      </c>
      <c r="I45" s="13">
        <v>50</v>
      </c>
      <c r="J45" s="13">
        <v>33</v>
      </c>
      <c r="K45" s="13">
        <v>50</v>
      </c>
      <c r="L45" s="14">
        <v>50</v>
      </c>
      <c r="M45" s="15">
        <v>50</v>
      </c>
      <c r="N45" s="15">
        <v>25</v>
      </c>
      <c r="O45" s="15">
        <v>50</v>
      </c>
      <c r="P45" s="14">
        <v>50</v>
      </c>
      <c r="Q45" s="15">
        <v>50</v>
      </c>
      <c r="R45" s="14">
        <v>50</v>
      </c>
      <c r="S45" s="14">
        <v>50</v>
      </c>
      <c r="T45" s="14">
        <v>50</v>
      </c>
      <c r="U45" s="8">
        <f t="shared" si="3"/>
        <v>808</v>
      </c>
      <c r="V45" s="16">
        <v>300</v>
      </c>
      <c r="W45" s="8">
        <f t="shared" si="2"/>
        <v>508</v>
      </c>
    </row>
    <row r="46" spans="1:23" ht="13.8" x14ac:dyDescent="0.3">
      <c r="A46" s="33">
        <v>43</v>
      </c>
      <c r="B46" s="47" t="s">
        <v>146</v>
      </c>
      <c r="C46" s="48" t="s">
        <v>147</v>
      </c>
      <c r="D46" s="14">
        <v>50</v>
      </c>
      <c r="E46" s="13">
        <v>50</v>
      </c>
      <c r="F46" s="13">
        <v>50</v>
      </c>
      <c r="G46" s="13">
        <v>50</v>
      </c>
      <c r="H46" s="13">
        <v>50</v>
      </c>
      <c r="I46" s="13">
        <v>50</v>
      </c>
      <c r="J46" s="14">
        <v>50</v>
      </c>
      <c r="K46" s="13">
        <v>50</v>
      </c>
      <c r="L46" s="14">
        <v>27</v>
      </c>
      <c r="M46" s="15">
        <v>50</v>
      </c>
      <c r="N46" s="15">
        <v>50</v>
      </c>
      <c r="O46" s="15">
        <v>50</v>
      </c>
      <c r="P46" s="14">
        <v>50</v>
      </c>
      <c r="Q46" s="14">
        <v>50</v>
      </c>
      <c r="R46" s="14">
        <v>50</v>
      </c>
      <c r="S46" s="14">
        <v>50</v>
      </c>
      <c r="T46" s="14">
        <v>50</v>
      </c>
      <c r="U46" s="8">
        <f t="shared" si="3"/>
        <v>827</v>
      </c>
      <c r="V46" s="16">
        <v>300</v>
      </c>
      <c r="W46" s="8">
        <f t="shared" si="2"/>
        <v>527</v>
      </c>
    </row>
    <row r="47" spans="1:23" ht="13.8" x14ac:dyDescent="0.3">
      <c r="A47" s="33">
        <v>44</v>
      </c>
      <c r="B47" s="47" t="s">
        <v>148</v>
      </c>
      <c r="C47" s="48" t="s">
        <v>105</v>
      </c>
      <c r="D47" s="14">
        <v>50</v>
      </c>
      <c r="E47" s="13">
        <v>50</v>
      </c>
      <c r="F47" s="13">
        <v>50</v>
      </c>
      <c r="G47" s="13">
        <v>50</v>
      </c>
      <c r="H47" s="13">
        <v>50</v>
      </c>
      <c r="I47" s="13">
        <v>50</v>
      </c>
      <c r="J47" s="14">
        <v>50</v>
      </c>
      <c r="K47" s="13">
        <v>50</v>
      </c>
      <c r="L47" s="14">
        <v>50</v>
      </c>
      <c r="M47" s="15">
        <v>27</v>
      </c>
      <c r="N47" s="15">
        <v>50</v>
      </c>
      <c r="O47" s="15">
        <v>50</v>
      </c>
      <c r="P47" s="14">
        <v>50</v>
      </c>
      <c r="Q47" s="14">
        <v>50</v>
      </c>
      <c r="R47" s="14">
        <v>50</v>
      </c>
      <c r="S47" s="14">
        <v>50</v>
      </c>
      <c r="T47" s="14">
        <v>50</v>
      </c>
      <c r="U47" s="8">
        <f t="shared" si="3"/>
        <v>827</v>
      </c>
      <c r="V47" s="16">
        <v>300</v>
      </c>
      <c r="W47" s="8">
        <f t="shared" si="2"/>
        <v>527</v>
      </c>
    </row>
    <row r="48" spans="1:23" ht="13.8" x14ac:dyDescent="0.3">
      <c r="A48" s="33">
        <v>45</v>
      </c>
      <c r="B48" s="47" t="s">
        <v>149</v>
      </c>
      <c r="C48" s="48" t="s">
        <v>57</v>
      </c>
      <c r="D48" s="14">
        <v>50</v>
      </c>
      <c r="E48" s="13">
        <v>50</v>
      </c>
      <c r="F48" s="13">
        <v>50</v>
      </c>
      <c r="G48" s="13">
        <v>50</v>
      </c>
      <c r="H48" s="13">
        <v>50</v>
      </c>
      <c r="I48" s="13">
        <v>50</v>
      </c>
      <c r="J48" s="14">
        <v>50</v>
      </c>
      <c r="K48" s="13">
        <v>50</v>
      </c>
      <c r="L48" s="14">
        <v>50</v>
      </c>
      <c r="M48" s="15">
        <v>50</v>
      </c>
      <c r="N48" s="15">
        <v>28</v>
      </c>
      <c r="O48" s="15">
        <v>50</v>
      </c>
      <c r="P48" s="14">
        <v>50</v>
      </c>
      <c r="Q48" s="14">
        <v>50</v>
      </c>
      <c r="R48" s="14">
        <v>50</v>
      </c>
      <c r="S48" s="14">
        <v>50</v>
      </c>
      <c r="T48" s="14">
        <v>50</v>
      </c>
      <c r="U48" s="8">
        <f t="shared" si="3"/>
        <v>828</v>
      </c>
      <c r="V48" s="16">
        <v>300</v>
      </c>
      <c r="W48" s="8">
        <f t="shared" si="2"/>
        <v>528</v>
      </c>
    </row>
    <row r="49" spans="1:23" ht="13.2" x14ac:dyDescent="0.25">
      <c r="A49" s="1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8"/>
      <c r="V49" s="3"/>
      <c r="W49" s="3"/>
    </row>
  </sheetData>
  <mergeCells count="1">
    <mergeCell ref="B1:T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G29" sqref="G29"/>
    </sheetView>
  </sheetViews>
  <sheetFormatPr defaultRowHeight="12" x14ac:dyDescent="0.2"/>
  <sheetData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4</vt:i4>
      </vt:variant>
    </vt:vector>
  </HeadingPairs>
  <TitlesOfParts>
    <vt:vector size="11" baseType="lpstr">
      <vt:lpstr>2020</vt:lpstr>
      <vt:lpstr>2019</vt:lpstr>
      <vt:lpstr>2018</vt:lpstr>
      <vt:lpstr>Blad3</vt:lpstr>
      <vt:lpstr>2017</vt:lpstr>
      <vt:lpstr>2016</vt:lpstr>
      <vt:lpstr>Blad1</vt:lpstr>
      <vt:lpstr>'2017'!Afdrukbereik</vt:lpstr>
      <vt:lpstr>'2018'!Afdrukbereik</vt:lpstr>
      <vt:lpstr>'2019'!Afdrukbereik</vt:lpstr>
      <vt:lpstr>'2017'!Afdruktitels</vt:lpstr>
    </vt:vector>
  </TitlesOfParts>
  <Company>EshuisBlomer Accountants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Automatisering</dc:creator>
  <cp:lastModifiedBy>Linda Dijs-van den Berg</cp:lastModifiedBy>
  <cp:lastPrinted>2019-09-04T07:49:51Z</cp:lastPrinted>
  <dcterms:created xsi:type="dcterms:W3CDTF">1997-06-03T14:41:24Z</dcterms:created>
  <dcterms:modified xsi:type="dcterms:W3CDTF">2020-08-02T07:25:41Z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